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fs.univie.ac.at\homedirs\schasch6\Desktop\"/>
    </mc:Choice>
  </mc:AlternateContent>
  <bookViews>
    <workbookView xWindow="0" yWindow="0" windowWidth="15552" windowHeight="9348"/>
  </bookViews>
  <sheets>
    <sheet name="ERC-StG Budget Table" sheetId="1" r:id="rId1"/>
  </sheets>
  <definedNames>
    <definedName name="_xlnm.Print_Area" localSheetId="0">'ERC-StG Budget Table'!$B$23:$F$42</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N25" i="1" l="1"/>
  <c r="N26" i="1"/>
  <c r="N27" i="1"/>
  <c r="N28" i="1"/>
  <c r="N29" i="1"/>
  <c r="N30" i="1"/>
  <c r="N24" i="1"/>
  <c r="M25" i="1"/>
  <c r="M26" i="1"/>
  <c r="M27" i="1"/>
  <c r="M28" i="1"/>
  <c r="M29" i="1"/>
  <c r="M30" i="1"/>
  <c r="M24" i="1"/>
  <c r="L25" i="1"/>
  <c r="L26" i="1"/>
  <c r="L27" i="1"/>
  <c r="L28" i="1"/>
  <c r="L29" i="1"/>
  <c r="L30" i="1"/>
  <c r="L24" i="1"/>
  <c r="K25" i="1"/>
  <c r="K26" i="1"/>
  <c r="K27" i="1"/>
  <c r="K28" i="1"/>
  <c r="K29" i="1"/>
  <c r="K30" i="1"/>
  <c r="K24" i="1"/>
  <c r="J25" i="1"/>
  <c r="J26" i="1"/>
  <c r="J27" i="1"/>
  <c r="J28" i="1"/>
  <c r="J29" i="1"/>
  <c r="J30" i="1"/>
  <c r="J24" i="1"/>
  <c r="I30" i="1"/>
  <c r="I29" i="1"/>
  <c r="I28" i="1"/>
  <c r="I27" i="1"/>
  <c r="I26" i="1"/>
  <c r="I25" i="1"/>
  <c r="I24" i="1"/>
  <c r="L37" i="1" l="1"/>
  <c r="N37" i="1" s="1"/>
  <c r="L38" i="1"/>
  <c r="N38" i="1" s="1"/>
  <c r="O38" i="1" s="1"/>
  <c r="L39" i="1"/>
  <c r="N39" i="1" s="1"/>
  <c r="O39" i="1" s="1"/>
  <c r="L40" i="1"/>
  <c r="N40" i="1" s="1"/>
  <c r="O40" i="1" s="1"/>
  <c r="L41" i="1"/>
  <c r="N41" i="1" s="1"/>
  <c r="O41" i="1" s="1"/>
  <c r="I42" i="1"/>
  <c r="C4" i="1"/>
  <c r="C5" i="1"/>
  <c r="C6" i="1"/>
  <c r="C7" i="1"/>
  <c r="C8" i="1"/>
  <c r="C9" i="1"/>
  <c r="N14" i="1"/>
  <c r="N18" i="1"/>
  <c r="C3" i="1"/>
  <c r="C20" i="1"/>
  <c r="D20" i="1"/>
  <c r="E20" i="1"/>
  <c r="F20" i="1"/>
  <c r="G20" i="1"/>
  <c r="H20" i="1"/>
  <c r="I20" i="1"/>
  <c r="J20" i="1"/>
  <c r="K20" i="1"/>
  <c r="L20" i="1"/>
  <c r="M20" i="1"/>
  <c r="B20" i="1"/>
  <c r="N17" i="1"/>
  <c r="N19" i="1"/>
  <c r="N12" i="1"/>
  <c r="N15" i="1"/>
  <c r="N16" i="1"/>
  <c r="N13" i="1"/>
  <c r="N20" i="1" l="1"/>
  <c r="L42" i="1"/>
  <c r="N42" i="1"/>
  <c r="F31" i="1" s="1"/>
  <c r="O37" i="1"/>
  <c r="O42" i="1" s="1"/>
  <c r="N31" i="1" l="1"/>
  <c r="O25" i="1"/>
  <c r="F25" i="1" s="1"/>
  <c r="O30" i="1"/>
  <c r="O24" i="1"/>
  <c r="F24" i="1" s="1"/>
  <c r="K31" i="1"/>
  <c r="M31" i="1"/>
  <c r="L31" i="1"/>
  <c r="O29" i="1"/>
  <c r="J31" i="1"/>
  <c r="O28" i="1"/>
  <c r="O27" i="1"/>
  <c r="O26" i="1"/>
  <c r="F26" i="1" s="1"/>
  <c r="I31" i="1"/>
  <c r="F28" i="1" l="1"/>
  <c r="F27" i="1"/>
  <c r="O31" i="1"/>
  <c r="F36" i="1"/>
  <c r="F29" i="1" l="1"/>
  <c r="F37" i="1" s="1"/>
  <c r="F38" i="1" s="1"/>
  <c r="F41" i="1" l="1"/>
  <c r="F42" i="1" s="1"/>
</calcChain>
</file>

<file path=xl/comments1.xml><?xml version="1.0" encoding="utf-8"?>
<comments xmlns="http://schemas.openxmlformats.org/spreadsheetml/2006/main">
  <authors>
    <author>Helmut Schaschl</author>
  </authors>
  <commentList>
    <comment ref="N13" authorId="0" shapeId="0">
      <text>
        <r>
          <rPr>
            <b/>
            <sz val="9"/>
            <color indexed="81"/>
            <rFont val="Segoe UI"/>
            <charset val="1"/>
          </rPr>
          <t>Helmut Schaschl:</t>
        </r>
        <r>
          <rPr>
            <sz val="9"/>
            <color indexed="81"/>
            <rFont val="Segoe UI"/>
            <charset val="1"/>
          </rPr>
          <t xml:space="preserve">
Personen-Monate</t>
        </r>
      </text>
    </comment>
    <comment ref="C31" authorId="0" shapeId="0">
      <text>
        <r>
          <rPr>
            <b/>
            <sz val="9"/>
            <color indexed="81"/>
            <rFont val="Segoe UI"/>
            <family val="2"/>
          </rPr>
          <t>Helmut Schaschl:</t>
        </r>
        <r>
          <rPr>
            <sz val="9"/>
            <color indexed="81"/>
            <rFont val="Segoe UI"/>
            <family val="2"/>
          </rPr>
          <t xml:space="preserve">
Please calculate the </t>
        </r>
        <r>
          <rPr>
            <b/>
            <sz val="9"/>
            <color indexed="81"/>
            <rFont val="Segoe UI"/>
            <family val="2"/>
          </rPr>
          <t>Equipment Costs</t>
        </r>
        <r>
          <rPr>
            <sz val="9"/>
            <color indexed="81"/>
            <rFont val="Segoe UI"/>
            <family val="2"/>
          </rPr>
          <t xml:space="preserve"> with the </t>
        </r>
        <r>
          <rPr>
            <i/>
            <sz val="9"/>
            <color indexed="81"/>
            <rFont val="Segoe UI"/>
            <family val="2"/>
          </rPr>
          <t>Depreciation Cost</t>
        </r>
        <r>
          <rPr>
            <sz val="9"/>
            <color indexed="81"/>
            <rFont val="Segoe UI"/>
            <family val="2"/>
          </rPr>
          <t xml:space="preserve">calculator below. </t>
        </r>
      </text>
    </comment>
    <comment ref="I37" authorId="0" shapeId="0">
      <text>
        <r>
          <rPr>
            <b/>
            <sz val="9"/>
            <color indexed="81"/>
            <rFont val="Segoe UI"/>
            <family val="2"/>
          </rPr>
          <t xml:space="preserve">Helmut Schaschl
</t>
        </r>
        <r>
          <rPr>
            <sz val="9"/>
            <color indexed="81"/>
            <rFont val="Segoe UI"/>
            <family val="2"/>
          </rPr>
          <t>Preis inkl. MWST. u. Lieferung.</t>
        </r>
      </text>
    </comment>
    <comment ref="K37" authorId="0" shapeId="0">
      <text>
        <r>
          <rPr>
            <b/>
            <sz val="9"/>
            <color indexed="81"/>
            <rFont val="Segoe UI"/>
            <family val="2"/>
          </rPr>
          <t>Helmut Schaschl:</t>
        </r>
        <r>
          <rPr>
            <sz val="9"/>
            <color indexed="81"/>
            <rFont val="Segoe UI"/>
            <family val="2"/>
          </rPr>
          <t xml:space="preserve">
Geben Sie hier die grundsätzliche Nutzunsdauer an.</t>
        </r>
      </text>
    </comment>
    <comment ref="B39" authorId="0" shapeId="0">
      <text>
        <r>
          <rPr>
            <b/>
            <sz val="9"/>
            <color indexed="81"/>
            <rFont val="Segoe UI"/>
            <family val="2"/>
          </rPr>
          <t>Helmut Schaschl:</t>
        </r>
        <r>
          <rPr>
            <sz val="9"/>
            <color indexed="81"/>
            <rFont val="Segoe UI"/>
            <family val="2"/>
          </rPr>
          <t xml:space="preserve">
</t>
        </r>
        <r>
          <rPr>
            <b/>
            <sz val="9"/>
            <color indexed="81"/>
            <rFont val="Segoe UI"/>
            <family val="2"/>
          </rPr>
          <t>SUBCONRACTING:</t>
        </r>
        <r>
          <rPr>
            <sz val="9"/>
            <color indexed="81"/>
            <rFont val="Segoe UI"/>
            <family val="2"/>
          </rPr>
          <t xml:space="preserve"> A subcontractor is a third party which has entered into an agreement on business conditions with one or more participants, in order to carry out part of the work of the project (i.e., some action's tasks) without the direct supervision of the participant and without a relationship of subordination (see for further information in the  ERC Information for Applicants on pages 26-29 and Annotated Model Grant Agreement pages 129-139 )</t>
        </r>
      </text>
    </comment>
    <comment ref="B40" authorId="0" shapeId="0">
      <text>
        <r>
          <rPr>
            <b/>
            <sz val="9"/>
            <color indexed="81"/>
            <rFont val="Segoe UI"/>
            <family val="2"/>
          </rPr>
          <t>Helmut Schaschl:</t>
        </r>
        <r>
          <rPr>
            <sz val="9"/>
            <color indexed="81"/>
            <rFont val="Segoe UI"/>
            <family val="2"/>
          </rPr>
          <t xml:space="preserve">
</t>
        </r>
        <r>
          <rPr>
            <b/>
            <sz val="9"/>
            <color indexed="81"/>
            <rFont val="Segoe UI"/>
            <family val="2"/>
          </rPr>
          <t>C2 – Other Direct Costs with no overheads (in Euro):</t>
        </r>
        <r>
          <rPr>
            <sz val="9"/>
            <color indexed="81"/>
            <rFont val="Segoe UI"/>
            <family val="2"/>
          </rPr>
          <t xml:space="preserve">
such as the costs of resources made available by third parties which are not used on the premises of the beneficiary (see for further inforamation in the  ERC Information for Applicants on page 28)</t>
        </r>
      </text>
    </comment>
  </commentList>
</comments>
</file>

<file path=xl/sharedStrings.xml><?xml version="1.0" encoding="utf-8"?>
<sst xmlns="http://schemas.openxmlformats.org/spreadsheetml/2006/main" count="97" uniqueCount="90">
  <si>
    <t>Admin/TA/Laborant</t>
  </si>
  <si>
    <t>Personnel costs (PC); PC: gross-gross salaries (brutto-brutto), full-time equivalent (fte)</t>
  </si>
  <si>
    <t>Cost Category</t>
  </si>
  <si>
    <t>Personnel</t>
  </si>
  <si>
    <t>PI</t>
  </si>
  <si>
    <t>Senior Staff</t>
  </si>
  <si>
    <t>Postdocs</t>
  </si>
  <si>
    <t>Students</t>
  </si>
  <si>
    <t>Other</t>
  </si>
  <si>
    <t>i. Total Direct costs for Personnel (in Euro)</t>
  </si>
  <si>
    <t>TOTAL</t>
  </si>
  <si>
    <t>Total</t>
  </si>
  <si>
    <t>Other: Admin/TA/Laborant</t>
  </si>
  <si>
    <t>project months/year</t>
  </si>
  <si>
    <t>Total in Euro</t>
  </si>
  <si>
    <t>Travel</t>
  </si>
  <si>
    <t>Equipment</t>
  </si>
  <si>
    <t>Other (please specify)</t>
  </si>
  <si>
    <r>
      <t xml:space="preserve">A - Total Direct Costs (i + ii) </t>
    </r>
    <r>
      <rPr>
        <sz val="11"/>
        <color theme="1"/>
        <rFont val="Times New Roman"/>
        <family val="1"/>
      </rPr>
      <t>(in Euro)</t>
    </r>
  </si>
  <si>
    <t>C1 – Subcontracting Costs (no overheads) (in Euro)</t>
  </si>
  <si>
    <t>Other goods          and services</t>
  </si>
  <si>
    <t>Other - Admin/TA/Lab</t>
  </si>
  <si>
    <t>Other - MasterStud</t>
  </si>
  <si>
    <t>€/yearly</t>
  </si>
  <si>
    <t>€/monthly</t>
  </si>
  <si>
    <t>ERC BUDGET TABLE in ERC Part B2</t>
  </si>
  <si>
    <t xml:space="preserve">Personnel costs including valorisation of 2,5% per project year </t>
  </si>
  <si>
    <t>€/Total</t>
  </si>
  <si>
    <t>€</t>
  </si>
  <si>
    <t>PostDoc &gt;8 Jahre (Senior)</t>
  </si>
  <si>
    <t>PostDoc &lt;8 Jahre</t>
  </si>
  <si>
    <t>PhD Student &gt;3 Jahre</t>
  </si>
  <si>
    <t>PhD Student &lt;3 Jahre</t>
  </si>
  <si>
    <t>PhD &gt; 3Jahre</t>
  </si>
  <si>
    <t>Postdocs &lt;8 Jahre</t>
  </si>
  <si>
    <t>Other: Master student</t>
  </si>
  <si>
    <t>Consumables</t>
  </si>
  <si>
    <t>ii. Total Other Direct Costs (in Euro)</t>
  </si>
  <si>
    <t>Direct Cost</t>
  </si>
  <si>
    <r>
      <t>B – Indirect Costs (overheads) 25% of Direct Costs</t>
    </r>
    <r>
      <rPr>
        <b/>
        <sz val="11"/>
        <color theme="1"/>
        <rFont val="Times New Roman"/>
        <family val="1"/>
      </rPr>
      <t xml:space="preserve"> (in Euro)</t>
    </r>
  </si>
  <si>
    <r>
      <t>C2 – Other Direct Costs with no overheads</t>
    </r>
    <r>
      <rPr>
        <b/>
        <sz val="11"/>
        <color theme="1"/>
        <rFont val="Times New Roman"/>
        <family val="1"/>
      </rPr>
      <t xml:space="preserve"> (in Euro)</t>
    </r>
  </si>
  <si>
    <t>Total Estimated Eligible Costs (A + B + C) (in Euro)</t>
  </si>
  <si>
    <t>Total Requested EU Contribution (in Euro)</t>
  </si>
  <si>
    <t>PhD &gt; 3 Jahre</t>
  </si>
  <si>
    <t>Preis</t>
  </si>
  <si>
    <t xml:space="preserve">Laufzeit Gerät </t>
  </si>
  <si>
    <t>Abschr./Jahr</t>
  </si>
  <si>
    <t>Laufzeit Proj.</t>
  </si>
  <si>
    <t>Abschr. Gesamt</t>
  </si>
  <si>
    <t>Saldo</t>
  </si>
  <si>
    <t>Kosten Gerät #1:</t>
  </si>
  <si>
    <t>Laufzeit #1:</t>
  </si>
  <si>
    <t>Kosten Gerät #2:</t>
  </si>
  <si>
    <t>Laufzeit #2:</t>
  </si>
  <si>
    <t>Kosten Gerät #3:</t>
  </si>
  <si>
    <t>Laufzeit #3:</t>
  </si>
  <si>
    <t>Kosten Gerät #4:</t>
  </si>
  <si>
    <t>Laufzeit #4:</t>
  </si>
  <si>
    <t>Kosten Gerät #5:</t>
  </si>
  <si>
    <t>Laufzeit #5:</t>
  </si>
  <si>
    <t xml:space="preserve">Sachanlage                                             Nutzungsdauer </t>
  </si>
  <si>
    <t>Technische Anlagen und Maschinen      10 Jahre</t>
  </si>
  <si>
    <t>Laboreinrichtungen                                   10 Jahre</t>
  </si>
  <si>
    <t>Laborkleingeräte                                         5 Jahre</t>
  </si>
  <si>
    <t>EDV Anlagen                                                4 Jahre</t>
  </si>
  <si>
    <t>Berechnung Abschreibungskosten Geräte/Depreciaton rates</t>
  </si>
  <si>
    <t>Typischen Nutzungdauer für Sachanlagen an der Univeristät Wien</t>
  </si>
  <si>
    <t>please enter:  person-months in 6-month intervall</t>
  </si>
  <si>
    <t>Audit</t>
  </si>
  <si>
    <t>Details in the ERC Information for the Applicant</t>
  </si>
  <si>
    <r>
      <rPr>
        <b/>
        <vertAlign val="superscript"/>
        <sz val="11"/>
        <color rgb="FFFF0000"/>
        <rFont val="Calibri"/>
        <family val="2"/>
        <scheme val="minor"/>
      </rPr>
      <t>1</t>
    </r>
    <r>
      <rPr>
        <b/>
        <sz val="11"/>
        <color theme="1"/>
        <rFont val="Calibri"/>
        <family val="2"/>
        <scheme val="minor"/>
      </rPr>
      <t>PI</t>
    </r>
  </si>
  <si>
    <r>
      <t>(</t>
    </r>
    <r>
      <rPr>
        <vertAlign val="superscript"/>
        <sz val="10"/>
        <color rgb="FFFF0000"/>
        <rFont val="Calibri"/>
        <family val="2"/>
        <scheme val="minor"/>
      </rPr>
      <t>1</t>
    </r>
    <r>
      <rPr>
        <sz val="10"/>
        <rFont val="Calibri"/>
        <family val="2"/>
        <scheme val="minor"/>
      </rPr>
      <t xml:space="preserve"> PI: calculation is optional if employed already (please use then the estimates based on your gross-gross salary) - see also for details in the ERC Work Programme and contact FSNW/H2020-FAQs )</t>
    </r>
  </si>
  <si>
    <r>
      <rPr>
        <b/>
        <sz val="12"/>
        <color rgb="FFFF0000"/>
        <rFont val="Calibri"/>
        <family val="2"/>
        <scheme val="minor"/>
      </rPr>
      <t>2016</t>
    </r>
    <r>
      <rPr>
        <b/>
        <sz val="12"/>
        <color theme="1"/>
        <rFont val="Calibri"/>
        <family val="2"/>
        <scheme val="minor"/>
      </rPr>
      <t xml:space="preserve"> </t>
    </r>
    <r>
      <rPr>
        <b/>
        <sz val="12"/>
        <color rgb="FFFF0000"/>
        <rFont val="Calibri"/>
        <family val="2"/>
        <scheme val="minor"/>
      </rPr>
      <t>*KV-Sätze</t>
    </r>
  </si>
  <si>
    <t>(* All salaries 2016 (in accord. to KV = Kollektivvertrag) are brutto-brutto, i.e. annual gross-gross salary costs, including employer contributions; KV depends on experiences)</t>
  </si>
  <si>
    <r>
      <rPr>
        <b/>
        <vertAlign val="superscript"/>
        <sz val="11"/>
        <color rgb="FFFF0000"/>
        <rFont val="Calibri"/>
        <family val="2"/>
        <scheme val="minor"/>
      </rPr>
      <t>2a</t>
    </r>
    <r>
      <rPr>
        <b/>
        <sz val="11"/>
        <color theme="1"/>
        <rFont val="Calibri"/>
        <family val="2"/>
        <scheme val="minor"/>
      </rPr>
      <t>PhD Student &gt;3 Jahre</t>
    </r>
  </si>
  <si>
    <r>
      <rPr>
        <b/>
        <vertAlign val="superscript"/>
        <sz val="11"/>
        <color rgb="FFFF0000"/>
        <rFont val="Calibri"/>
        <family val="2"/>
        <scheme val="minor"/>
      </rPr>
      <t>2b</t>
    </r>
    <r>
      <rPr>
        <b/>
        <sz val="11"/>
        <color theme="1"/>
        <rFont val="Calibri"/>
        <family val="2"/>
        <scheme val="minor"/>
      </rPr>
      <t>PhD Student &lt;3 Jahre</t>
    </r>
  </si>
  <si>
    <r>
      <t>Calulate for the external</t>
    </r>
    <r>
      <rPr>
        <b/>
        <sz val="10"/>
        <color theme="1"/>
        <rFont val="Calibri"/>
        <family val="2"/>
        <scheme val="minor"/>
      </rPr>
      <t xml:space="preserve"> </t>
    </r>
    <r>
      <rPr>
        <b/>
        <sz val="10"/>
        <color rgb="FFFF0000"/>
        <rFont val="Calibri"/>
        <family val="2"/>
        <scheme val="minor"/>
      </rPr>
      <t>Audit</t>
    </r>
    <r>
      <rPr>
        <sz val="10"/>
        <color theme="1"/>
        <rFont val="Calibri"/>
        <family val="2"/>
        <scheme val="minor"/>
      </rPr>
      <t xml:space="preserve"> (certificates of the financial statements (CFS)) - c. 1,25% of the directc costs in the section "Other goods and services"</t>
    </r>
  </si>
  <si>
    <r>
      <t>(</t>
    </r>
    <r>
      <rPr>
        <vertAlign val="superscript"/>
        <sz val="10"/>
        <color rgb="FFFF0000"/>
        <rFont val="Calibri"/>
        <family val="2"/>
        <scheme val="minor"/>
      </rPr>
      <t>2a,b</t>
    </r>
    <r>
      <rPr>
        <sz val="10"/>
        <rFont val="Calibri"/>
        <family val="2"/>
        <scheme val="minor"/>
      </rPr>
      <t xml:space="preserve"> PhD salaries for 0,75 fte (in accordanc to FWF 0,75 fte (= 30h/week) employment rule) </t>
    </r>
  </si>
  <si>
    <r>
      <rPr>
        <b/>
        <vertAlign val="superscript"/>
        <sz val="10"/>
        <color rgb="FFFF0000"/>
        <rFont val="Arial"/>
        <family val="2"/>
      </rPr>
      <t>3</t>
    </r>
    <r>
      <rPr>
        <b/>
        <sz val="10"/>
        <color theme="1"/>
        <rFont val="Arial"/>
        <family val="2"/>
      </rPr>
      <t>Master Student</t>
    </r>
  </si>
  <si>
    <r>
      <t>(</t>
    </r>
    <r>
      <rPr>
        <vertAlign val="superscript"/>
        <sz val="11"/>
        <color rgb="FFFF0000"/>
        <rFont val="Calibri"/>
        <family val="2"/>
        <scheme val="minor"/>
      </rPr>
      <t>3</t>
    </r>
    <r>
      <rPr>
        <sz val="11"/>
        <color theme="1"/>
        <rFont val="Calibri"/>
        <family val="2"/>
        <scheme val="minor"/>
      </rPr>
      <t>Master student: max. 20h/week empoyment contracts possible)</t>
    </r>
  </si>
  <si>
    <t>http://ec.europa.eu/research/participants/data/ref/h2020/wp/2016_2017/erc/h2020-wp17-erc_en.pdf</t>
  </si>
  <si>
    <t>ERC-StG-2017 FAQS:</t>
  </si>
  <si>
    <t>http://ec.europa.eu/research/participants/data/ref/h2020/other/guides_for_applicants/h2020-guide17-erc-stg-cog_en.pdf</t>
  </si>
  <si>
    <t>ERC-2017 Work Programme:</t>
  </si>
  <si>
    <t>Information for Applicants to the ERC-STG and Con 2017 Grants:</t>
  </si>
  <si>
    <t>xx</t>
  </si>
  <si>
    <t>https://ec.europa.eu/research/participants/portal/desktop/en/support/faq.html#c,faqs=categoryMachineName/t/pp_roles_and_rights/0/1/1/category&amp;categoryMachineName/t/p_registration/0/1/1/category&amp;categoryMachineName/t/work_programme_calls/0/1/1/category&amp;cat</t>
  </si>
  <si>
    <t>http://ec.europa.eu/research/participants/data/ref/h2020/grants_manual/amga/h2020-amga_en.pdf</t>
  </si>
  <si>
    <t>Publications (including Open Acess fees)</t>
  </si>
  <si>
    <t>Annotated ERC Model Grant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</si>
</sst>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35"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Arial"/>
      <family val="2"/>
    </font>
    <font>
      <b/>
      <sz val="9"/>
      <color indexed="81"/>
      <name val="Segoe UI"/>
      <family val="2"/>
    </font>
    <font>
      <sz val="9"/>
      <color indexed="81"/>
      <name val="Segoe UI"/>
      <family val="2"/>
    </font>
    <font>
      <b/>
      <sz val="10"/>
      <name val="Arial"/>
      <family val="2"/>
    </font>
    <font>
      <b/>
      <sz val="10"/>
      <color rgb="FFFFFF00"/>
      <name val="Arial"/>
      <family val="2"/>
    </font>
    <font>
      <sz val="11"/>
      <color theme="1"/>
      <name val="Times New Roman"/>
      <family val="1"/>
    </font>
    <font>
      <b/>
      <sz val="11"/>
      <color theme="1"/>
      <name val="Times New Roman"/>
      <family val="1"/>
    </font>
    <font>
      <i/>
      <sz val="11"/>
      <color theme="1"/>
      <name val="Times New Roman"/>
      <family val="1"/>
    </font>
    <font>
      <sz val="10"/>
      <color theme="1"/>
      <name val="Calibri"/>
      <family val="2"/>
      <scheme val="minor"/>
    </font>
    <font>
      <b/>
      <sz val="10"/>
      <name val="Arial Black"/>
      <family val="2"/>
    </font>
    <font>
      <u/>
      <sz val="11"/>
      <color theme="10"/>
      <name val="Calibri"/>
      <family val="2"/>
      <scheme val="minor"/>
    </font>
    <font>
      <sz val="10"/>
      <name val="Calibri"/>
      <family val="2"/>
      <scheme val="minor"/>
    </font>
    <font>
      <b/>
      <sz val="12"/>
      <color rgb="FFFF0000"/>
      <name val="Calibri"/>
      <family val="2"/>
      <scheme val="minor"/>
    </font>
    <font>
      <u/>
      <sz val="11"/>
      <color theme="11"/>
      <name val="Calibri"/>
      <family val="2"/>
      <scheme val="minor"/>
    </font>
    <font>
      <sz val="8"/>
      <name val="Calibri"/>
      <family val="2"/>
      <scheme val="minor"/>
    </font>
    <font>
      <b/>
      <sz val="11"/>
      <color rgb="FFFFFF00"/>
      <name val="Calibri"/>
      <family val="2"/>
      <scheme val="minor"/>
    </font>
    <font>
      <b/>
      <sz val="12"/>
      <color rgb="FF7030A0"/>
      <name val="Calibri"/>
      <family val="2"/>
      <scheme val="minor"/>
    </font>
    <font>
      <sz val="12"/>
      <color theme="1"/>
      <name val="Calibri"/>
      <family val="2"/>
      <scheme val="minor"/>
    </font>
    <font>
      <b/>
      <sz val="10"/>
      <color theme="1"/>
      <name val="Calibri"/>
      <family val="2"/>
      <scheme val="minor"/>
    </font>
    <font>
      <b/>
      <u/>
      <sz val="11"/>
      <color theme="1"/>
      <name val="Calibri"/>
      <family val="2"/>
      <scheme val="minor"/>
    </font>
    <font>
      <b/>
      <i/>
      <sz val="11"/>
      <color theme="1"/>
      <name val="Calibri"/>
      <family val="2"/>
      <scheme val="minor"/>
    </font>
    <font>
      <sz val="11"/>
      <color rgb="FFFF0000"/>
      <name val="Calibri"/>
      <family val="2"/>
      <scheme val="minor"/>
    </font>
    <font>
      <u/>
      <sz val="9"/>
      <color theme="10"/>
      <name val="Calibri"/>
      <family val="2"/>
      <scheme val="minor"/>
    </font>
    <font>
      <b/>
      <vertAlign val="superscript"/>
      <sz val="11"/>
      <color rgb="FFFF0000"/>
      <name val="Calibri"/>
      <family val="2"/>
      <scheme val="minor"/>
    </font>
    <font>
      <vertAlign val="superscript"/>
      <sz val="10"/>
      <color rgb="FFFF0000"/>
      <name val="Calibri"/>
      <family val="2"/>
      <scheme val="minor"/>
    </font>
    <font>
      <i/>
      <sz val="9"/>
      <color indexed="81"/>
      <name val="Segoe UI"/>
      <family val="2"/>
    </font>
    <font>
      <b/>
      <sz val="10"/>
      <color rgb="FFFF0000"/>
      <name val="Calibri"/>
      <family val="2"/>
      <scheme val="minor"/>
    </font>
    <font>
      <b/>
      <vertAlign val="superscript"/>
      <sz val="10"/>
      <color rgb="FFFF0000"/>
      <name val="Arial"/>
      <family val="2"/>
    </font>
    <font>
      <vertAlign val="superscript"/>
      <sz val="11"/>
      <color rgb="FFFF0000"/>
      <name val="Calibri"/>
      <family val="2"/>
      <scheme val="minor"/>
    </font>
    <font>
      <b/>
      <sz val="11"/>
      <color rgb="FFFF0000"/>
      <name val="Calibri"/>
      <family val="2"/>
      <scheme val="minor"/>
    </font>
    <font>
      <sz val="9"/>
      <color indexed="81"/>
      <name val="Segoe UI"/>
      <charset val="1"/>
    </font>
    <font>
      <b/>
      <sz val="9"/>
      <color indexed="81"/>
      <name val="Segoe UI"/>
      <charset val="1"/>
    </font>
  </fonts>
  <fills count="16">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5087A0"/>
        <bgColor indexed="64"/>
      </patternFill>
    </fill>
    <fill>
      <patternFill patternType="solid">
        <fgColor rgb="FF08A8A4"/>
        <bgColor indexed="64"/>
      </patternFill>
    </fill>
    <fill>
      <patternFill patternType="solid">
        <fgColor rgb="FF82F42C"/>
        <bgColor indexed="64"/>
      </patternFill>
    </fill>
    <fill>
      <patternFill patternType="solid">
        <fgColor rgb="FF00FFCC"/>
        <bgColor indexed="64"/>
      </patternFill>
    </fill>
    <fill>
      <patternFill patternType="solid">
        <fgColor rgb="FFFFCC00"/>
        <bgColor indexed="64"/>
      </patternFill>
    </fill>
  </fills>
  <borders count="57">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ck">
        <color auto="1"/>
      </bottom>
      <diagonal/>
    </border>
    <border>
      <left style="thin">
        <color auto="1"/>
      </left>
      <right/>
      <top style="double">
        <color auto="1"/>
      </top>
      <bottom style="thin">
        <color auto="1"/>
      </bottom>
      <diagonal/>
    </border>
    <border>
      <left style="thin">
        <color auto="1"/>
      </left>
      <right/>
      <top style="thin">
        <color auto="1"/>
      </top>
      <bottom style="thick">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ck">
        <color auto="1"/>
      </bottom>
      <diagonal/>
    </border>
    <border>
      <left style="thin">
        <color auto="1"/>
      </left>
      <right style="double">
        <color auto="1"/>
      </right>
      <top style="thick">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medium">
        <color auto="1"/>
      </top>
      <bottom style="double">
        <color auto="1"/>
      </bottom>
      <diagonal/>
    </border>
    <border>
      <left style="thin">
        <color auto="1"/>
      </left>
      <right style="double">
        <color auto="1"/>
      </right>
      <top style="medium">
        <color auto="1"/>
      </top>
      <bottom style="double">
        <color auto="1"/>
      </bottom>
      <diagonal/>
    </border>
    <border>
      <left style="medium">
        <color auto="1"/>
      </left>
      <right style="double">
        <color auto="1"/>
      </right>
      <top style="medium">
        <color auto="1"/>
      </top>
      <bottom style="medium">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n">
        <color auto="1"/>
      </top>
      <bottom style="thick">
        <color auto="1"/>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ck">
        <color auto="1"/>
      </left>
      <right style="medium">
        <color auto="1"/>
      </right>
      <top style="thick">
        <color auto="1"/>
      </top>
      <bottom/>
      <diagonal/>
    </border>
    <border>
      <left/>
      <right/>
      <top style="thick">
        <color auto="1"/>
      </top>
      <bottom style="thin">
        <color indexed="64"/>
      </bottom>
      <diagonal/>
    </border>
    <border>
      <left style="medium">
        <color auto="1"/>
      </left>
      <right style="thick">
        <color auto="1"/>
      </right>
      <top style="thick">
        <color auto="1"/>
      </top>
      <bottom style="thin">
        <color indexed="64"/>
      </bottom>
      <diagonal/>
    </border>
    <border>
      <left style="thick">
        <color auto="1"/>
      </left>
      <right style="medium">
        <color auto="1"/>
      </right>
      <top/>
      <bottom/>
      <diagonal/>
    </border>
    <border>
      <left style="medium">
        <color auto="1"/>
      </left>
      <right style="thick">
        <color auto="1"/>
      </right>
      <top/>
      <bottom/>
      <diagonal/>
    </border>
    <border>
      <left style="thick">
        <color auto="1"/>
      </left>
      <right style="medium">
        <color auto="1"/>
      </right>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style="medium">
        <color auto="1"/>
      </left>
      <right style="thick">
        <color auto="1"/>
      </right>
      <top style="medium">
        <color auto="1"/>
      </top>
      <bottom style="thick">
        <color auto="1"/>
      </bottom>
      <diagonal/>
    </border>
  </borders>
  <cellStyleXfs count="3">
    <xf numFmtId="0" fontId="0" fillId="0" borderId="0"/>
    <xf numFmtId="0" fontId="13" fillId="0" borderId="0" applyNumberFormat="0" applyFill="0" applyBorder="0" applyAlignment="0" applyProtection="0"/>
    <xf numFmtId="0" fontId="16" fillId="0" borderId="0" applyNumberFormat="0" applyFill="0" applyBorder="0" applyAlignment="0" applyProtection="0"/>
  </cellStyleXfs>
  <cellXfs count="121">
    <xf numFmtId="0" fontId="0" fillId="0" borderId="0" xfId="0"/>
    <xf numFmtId="0" fontId="1" fillId="0" borderId="0" xfId="0" applyFont="1" applyBorder="1" applyAlignment="1">
      <alignment horizontal="center" wrapText="1"/>
    </xf>
    <xf numFmtId="0" fontId="1" fillId="0" borderId="0" xfId="0" applyFont="1"/>
    <xf numFmtId="0" fontId="0" fillId="0" borderId="0" xfId="0" applyBorder="1"/>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0" fillId="0" borderId="0" xfId="0" applyFont="1"/>
    <xf numFmtId="0" fontId="1" fillId="0" borderId="16" xfId="0" applyFont="1" applyBorder="1"/>
    <xf numFmtId="0" fontId="3" fillId="0" borderId="16" xfId="0" applyFont="1" applyBorder="1"/>
    <xf numFmtId="0" fontId="3" fillId="0" borderId="0" xfId="0" applyFont="1" applyBorder="1"/>
    <xf numFmtId="0" fontId="6" fillId="4" borderId="18" xfId="0" applyNumberFormat="1" applyFont="1" applyFill="1" applyBorder="1" applyAlignment="1">
      <alignment horizontal="right"/>
    </xf>
    <xf numFmtId="0" fontId="7" fillId="5" borderId="9" xfId="0" applyNumberFormat="1" applyFont="1" applyFill="1" applyBorder="1" applyAlignment="1">
      <alignment horizontal="center"/>
    </xf>
    <xf numFmtId="0" fontId="7" fillId="5" borderId="21" xfId="0" applyNumberFormat="1" applyFont="1" applyFill="1" applyBorder="1" applyAlignment="1">
      <alignment horizontal="center"/>
    </xf>
    <xf numFmtId="0" fontId="0" fillId="0" borderId="26" xfId="0" applyBorder="1"/>
    <xf numFmtId="0" fontId="8" fillId="0" borderId="3" xfId="0" applyFont="1" applyBorder="1"/>
    <xf numFmtId="0" fontId="11" fillId="0" borderId="0" xfId="0" applyFont="1"/>
    <xf numFmtId="0" fontId="6" fillId="3" borderId="31" xfId="0" applyNumberFormat="1" applyFont="1" applyFill="1" applyBorder="1" applyAlignment="1">
      <alignment horizontal="center"/>
    </xf>
    <xf numFmtId="0" fontId="7" fillId="5" borderId="32" xfId="0" applyNumberFormat="1" applyFont="1" applyFill="1" applyBorder="1" applyAlignment="1">
      <alignment horizontal="center"/>
    </xf>
    <xf numFmtId="0" fontId="6" fillId="6" borderId="33" xfId="0" applyNumberFormat="1" applyFont="1" applyFill="1" applyBorder="1" applyAlignment="1">
      <alignment horizontal="right"/>
    </xf>
    <xf numFmtId="0" fontId="6" fillId="6" borderId="35" xfId="0" applyNumberFormat="1" applyFont="1" applyFill="1" applyBorder="1" applyAlignment="1">
      <alignment horizontal="right"/>
    </xf>
    <xf numFmtId="0" fontId="6" fillId="6" borderId="37" xfId="0" applyNumberFormat="1" applyFont="1" applyFill="1" applyBorder="1" applyAlignment="1">
      <alignment horizontal="right"/>
    </xf>
    <xf numFmtId="0" fontId="1" fillId="0" borderId="40" xfId="0" applyFont="1" applyFill="1" applyBorder="1"/>
    <xf numFmtId="0" fontId="1" fillId="0" borderId="39" xfId="0" applyFont="1" applyBorder="1"/>
    <xf numFmtId="0" fontId="1" fillId="0" borderId="23" xfId="0" applyFont="1" applyBorder="1" applyAlignment="1">
      <alignment horizontal="center"/>
    </xf>
    <xf numFmtId="3" fontId="0" fillId="0" borderId="26" xfId="0" applyNumberFormat="1" applyBorder="1" applyAlignment="1">
      <alignment horizontal="right"/>
    </xf>
    <xf numFmtId="0" fontId="6" fillId="10" borderId="20" xfId="0" applyNumberFormat="1" applyFont="1" applyFill="1" applyBorder="1" applyAlignment="1">
      <alignment horizontal="center"/>
    </xf>
    <xf numFmtId="3" fontId="8" fillId="0" borderId="3" xfId="0" applyNumberFormat="1" applyFont="1" applyBorder="1"/>
    <xf numFmtId="3" fontId="9" fillId="0" borderId="3" xfId="0" applyNumberFormat="1" applyFont="1" applyBorder="1"/>
    <xf numFmtId="0" fontId="2" fillId="0" borderId="0" xfId="0" applyFont="1"/>
    <xf numFmtId="3" fontId="1" fillId="0" borderId="26" xfId="0" applyNumberFormat="1" applyFont="1" applyBorder="1"/>
    <xf numFmtId="3" fontId="1" fillId="0" borderId="27" xfId="0" applyNumberFormat="1" applyFont="1" applyBorder="1"/>
    <xf numFmtId="0" fontId="9" fillId="0" borderId="3" xfId="0" applyFont="1" applyBorder="1" applyAlignment="1">
      <alignment vertical="center"/>
    </xf>
    <xf numFmtId="3" fontId="0" fillId="0" borderId="0" xfId="0" applyNumberFormat="1" applyFont="1" applyFill="1" applyBorder="1"/>
    <xf numFmtId="0" fontId="14" fillId="0" borderId="0" xfId="0" applyFont="1"/>
    <xf numFmtId="3" fontId="14" fillId="0" borderId="0" xfId="0" applyNumberFormat="1" applyFont="1" applyFill="1" applyBorder="1"/>
    <xf numFmtId="0" fontId="1" fillId="2" borderId="23" xfId="0" applyFont="1" applyFill="1" applyBorder="1" applyAlignment="1">
      <alignment vertical="center"/>
    </xf>
    <xf numFmtId="0" fontId="1" fillId="9" borderId="23" xfId="0" applyFont="1" applyFill="1" applyBorder="1" applyAlignment="1">
      <alignment horizontal="center" vertical="center"/>
    </xf>
    <xf numFmtId="0" fontId="1" fillId="0" borderId="23" xfId="0" applyFont="1" applyBorder="1" applyAlignment="1">
      <alignment horizontal="center" vertical="center"/>
    </xf>
    <xf numFmtId="3" fontId="0" fillId="6" borderId="11" xfId="0" applyNumberFormat="1" applyFill="1" applyBorder="1" applyAlignment="1">
      <alignment horizontal="center"/>
    </xf>
    <xf numFmtId="3" fontId="0" fillId="6" borderId="13" xfId="0" applyNumberFormat="1" applyFill="1" applyBorder="1" applyAlignment="1">
      <alignment horizontal="center"/>
    </xf>
    <xf numFmtId="3" fontId="0" fillId="6" borderId="2" xfId="0" applyNumberFormat="1" applyFill="1" applyBorder="1" applyAlignment="1">
      <alignment horizontal="center"/>
    </xf>
    <xf numFmtId="3" fontId="0" fillId="6" borderId="4" xfId="0" applyNumberFormat="1" applyFill="1" applyBorder="1" applyAlignment="1">
      <alignment horizontal="center"/>
    </xf>
    <xf numFmtId="3" fontId="0" fillId="6" borderId="5" xfId="0" applyNumberFormat="1" applyFill="1" applyBorder="1" applyAlignment="1">
      <alignment horizontal="center"/>
    </xf>
    <xf numFmtId="3" fontId="0" fillId="6" borderId="7" xfId="0" applyNumberFormat="1" applyFill="1" applyBorder="1" applyAlignment="1">
      <alignment horizontal="center"/>
    </xf>
    <xf numFmtId="3" fontId="0" fillId="6" borderId="8" xfId="0" applyNumberFormat="1" applyFill="1" applyBorder="1" applyAlignment="1">
      <alignment horizontal="center"/>
    </xf>
    <xf numFmtId="3" fontId="0" fillId="6" borderId="10" xfId="0" applyNumberFormat="1" applyFill="1" applyBorder="1" applyAlignment="1">
      <alignment horizontal="center"/>
    </xf>
    <xf numFmtId="0" fontId="1" fillId="6" borderId="41" xfId="0" applyFont="1" applyFill="1" applyBorder="1"/>
    <xf numFmtId="0" fontId="1" fillId="6" borderId="42" xfId="0" applyFont="1" applyFill="1" applyBorder="1"/>
    <xf numFmtId="0" fontId="3" fillId="6" borderId="42" xfId="0" applyFont="1" applyFill="1" applyBorder="1"/>
    <xf numFmtId="0" fontId="2" fillId="2" borderId="43" xfId="0" applyFont="1" applyFill="1" applyBorder="1" applyAlignment="1">
      <alignment horizontal="center"/>
    </xf>
    <xf numFmtId="0" fontId="3" fillId="6" borderId="44" xfId="0" applyFont="1" applyFill="1" applyBorder="1"/>
    <xf numFmtId="3" fontId="9" fillId="9" borderId="3" xfId="0" applyNumberFormat="1" applyFont="1" applyFill="1" applyBorder="1"/>
    <xf numFmtId="3" fontId="1" fillId="9" borderId="3" xfId="0" applyNumberFormat="1" applyFont="1" applyFill="1" applyBorder="1"/>
    <xf numFmtId="0" fontId="18" fillId="5" borderId="25" xfId="0" applyFont="1" applyFill="1" applyBorder="1"/>
    <xf numFmtId="0" fontId="3" fillId="2" borderId="19" xfId="0" applyNumberFormat="1" applyFont="1" applyFill="1" applyBorder="1" applyAlignment="1">
      <alignment horizontal="right"/>
    </xf>
    <xf numFmtId="0" fontId="19" fillId="0" borderId="45" xfId="0" applyFont="1" applyBorder="1"/>
    <xf numFmtId="0" fontId="20" fillId="0" borderId="46" xfId="0" applyFont="1" applyBorder="1"/>
    <xf numFmtId="0" fontId="0" fillId="0" borderId="46" xfId="0" applyBorder="1"/>
    <xf numFmtId="0" fontId="0" fillId="0" borderId="47" xfId="0" applyBorder="1"/>
    <xf numFmtId="0" fontId="0" fillId="0" borderId="48" xfId="0" applyBorder="1"/>
    <xf numFmtId="0" fontId="21" fillId="0" borderId="49" xfId="0" applyFont="1" applyBorder="1" applyAlignment="1">
      <alignment horizontal="center" vertical="top"/>
    </xf>
    <xf numFmtId="0" fontId="0" fillId="0" borderId="51" xfId="0" applyBorder="1" applyAlignment="1">
      <alignment horizontal="right"/>
    </xf>
    <xf numFmtId="164" fontId="0" fillId="6" borderId="30" xfId="0" applyNumberFormat="1" applyFill="1" applyBorder="1"/>
    <xf numFmtId="0" fontId="0" fillId="0" borderId="3" xfId="0" applyBorder="1"/>
    <xf numFmtId="1" fontId="0" fillId="6" borderId="3" xfId="0" applyNumberFormat="1" applyFill="1" applyBorder="1" applyAlignment="1">
      <alignment horizontal="center"/>
    </xf>
    <xf numFmtId="164" fontId="0" fillId="0" borderId="0" xfId="0" applyNumberFormat="1" applyBorder="1" applyAlignment="1">
      <alignment horizontal="right"/>
    </xf>
    <xf numFmtId="164" fontId="0" fillId="6" borderId="47" xfId="0" applyNumberFormat="1" applyFill="1" applyBorder="1"/>
    <xf numFmtId="0" fontId="0" fillId="0" borderId="6" xfId="0" applyBorder="1"/>
    <xf numFmtId="1" fontId="0" fillId="6" borderId="6" xfId="0" applyNumberFormat="1" applyFill="1" applyBorder="1" applyAlignment="1">
      <alignment horizontal="center"/>
    </xf>
    <xf numFmtId="0" fontId="0" fillId="0" borderId="53" xfId="0" applyBorder="1"/>
    <xf numFmtId="164" fontId="0" fillId="0" borderId="54" xfId="0" applyNumberFormat="1" applyBorder="1"/>
    <xf numFmtId="0" fontId="0" fillId="0" borderId="55" xfId="0" applyBorder="1"/>
    <xf numFmtId="164" fontId="0" fillId="0" borderId="55" xfId="0" applyNumberFormat="1" applyBorder="1"/>
    <xf numFmtId="0" fontId="22" fillId="0" borderId="0" xfId="0" applyFont="1"/>
    <xf numFmtId="164" fontId="0" fillId="8" borderId="0" xfId="0" applyNumberFormat="1" applyFill="1" applyBorder="1"/>
    <xf numFmtId="164" fontId="0" fillId="8" borderId="52" xfId="0" applyNumberFormat="1" applyFill="1" applyBorder="1"/>
    <xf numFmtId="0" fontId="21" fillId="8" borderId="49" xfId="0" applyFont="1" applyFill="1" applyBorder="1" applyAlignment="1">
      <alignment horizontal="center" vertical="top"/>
    </xf>
    <xf numFmtId="0" fontId="21" fillId="8" borderId="50" xfId="0" applyFont="1" applyFill="1" applyBorder="1" applyAlignment="1">
      <alignment horizontal="right" vertical="top"/>
    </xf>
    <xf numFmtId="0" fontId="23" fillId="0" borderId="38" xfId="0" applyFont="1" applyBorder="1" applyAlignment="1">
      <alignment horizontal="center"/>
    </xf>
    <xf numFmtId="0" fontId="24" fillId="0" borderId="0" xfId="0" applyFont="1"/>
    <xf numFmtId="0" fontId="25" fillId="0" borderId="0" xfId="1" applyFont="1" applyAlignment="1">
      <alignment wrapText="1"/>
    </xf>
    <xf numFmtId="0" fontId="1" fillId="0" borderId="0" xfId="0" applyFont="1" applyBorder="1" applyAlignment="1">
      <alignment horizontal="center"/>
    </xf>
    <xf numFmtId="164" fontId="1" fillId="8" borderId="55" xfId="0" applyNumberFormat="1" applyFont="1" applyFill="1" applyBorder="1"/>
    <xf numFmtId="164" fontId="1" fillId="8" borderId="56" xfId="0" applyNumberFormat="1" applyFont="1" applyFill="1" applyBorder="1"/>
    <xf numFmtId="0" fontId="24" fillId="0" borderId="1" xfId="0" applyNumberFormat="1" applyFont="1" applyBorder="1" applyAlignment="1">
      <alignment horizontal="center"/>
    </xf>
    <xf numFmtId="0" fontId="24" fillId="0" borderId="3" xfId="0" applyNumberFormat="1" applyFont="1" applyBorder="1" applyAlignment="1">
      <alignment horizontal="center"/>
    </xf>
    <xf numFmtId="0" fontId="24" fillId="7" borderId="6" xfId="0" applyNumberFormat="1" applyFont="1" applyFill="1" applyBorder="1" applyAlignment="1">
      <alignment horizontal="center"/>
    </xf>
    <xf numFmtId="0" fontId="24" fillId="0" borderId="34" xfId="0" applyNumberFormat="1" applyFont="1" applyBorder="1" applyAlignment="1">
      <alignment horizontal="center"/>
    </xf>
    <xf numFmtId="0" fontId="24" fillId="0" borderId="36" xfId="0" applyNumberFormat="1" applyFont="1" applyBorder="1" applyAlignment="1">
      <alignment horizontal="center"/>
    </xf>
    <xf numFmtId="0" fontId="13" fillId="0" borderId="0" xfId="1"/>
    <xf numFmtId="0" fontId="6" fillId="11" borderId="17" xfId="0" applyNumberFormat="1" applyFont="1" applyFill="1" applyBorder="1" applyAlignment="1">
      <alignment horizontal="center"/>
    </xf>
    <xf numFmtId="0" fontId="6" fillId="12" borderId="17" xfId="0" applyNumberFormat="1" applyFont="1" applyFill="1" applyBorder="1" applyAlignment="1">
      <alignment horizontal="center"/>
    </xf>
    <xf numFmtId="0" fontId="6" fillId="13" borderId="17" xfId="0" applyNumberFormat="1" applyFont="1" applyFill="1" applyBorder="1" applyAlignment="1">
      <alignment horizontal="center"/>
    </xf>
    <xf numFmtId="0" fontId="6" fillId="13" borderId="20" xfId="0" applyNumberFormat="1" applyFont="1" applyFill="1" applyBorder="1" applyAlignment="1">
      <alignment horizontal="center"/>
    </xf>
    <xf numFmtId="0" fontId="6" fillId="14" borderId="20" xfId="0" applyNumberFormat="1" applyFont="1" applyFill="1" applyBorder="1" applyAlignment="1">
      <alignment horizontal="center"/>
    </xf>
    <xf numFmtId="0" fontId="6" fillId="15" borderId="20" xfId="0" applyNumberFormat="1" applyFont="1" applyFill="1" applyBorder="1" applyAlignment="1">
      <alignment horizontal="center"/>
    </xf>
    <xf numFmtId="0" fontId="1" fillId="13" borderId="23" xfId="0" applyFont="1" applyFill="1" applyBorder="1" applyAlignment="1">
      <alignment horizontal="center" vertical="center"/>
    </xf>
    <xf numFmtId="0" fontId="1" fillId="14" borderId="23" xfId="0" applyFont="1" applyFill="1" applyBorder="1" applyAlignment="1">
      <alignment horizontal="center" vertical="center"/>
    </xf>
    <xf numFmtId="0" fontId="1" fillId="15" borderId="23" xfId="0" applyFont="1" applyFill="1" applyBorder="1" applyAlignment="1">
      <alignment horizontal="center" vertical="center"/>
    </xf>
    <xf numFmtId="0" fontId="1" fillId="11" borderId="23" xfId="0" applyFont="1" applyFill="1" applyBorder="1" applyAlignment="1">
      <alignment horizontal="center" vertical="center"/>
    </xf>
    <xf numFmtId="0" fontId="1" fillId="12" borderId="23" xfId="0" applyFont="1" applyFill="1" applyBorder="1" applyAlignment="1">
      <alignment horizontal="center" vertical="center"/>
    </xf>
    <xf numFmtId="0" fontId="32" fillId="0" borderId="34" xfId="0" applyNumberFormat="1" applyFont="1" applyBorder="1" applyAlignment="1">
      <alignment horizontal="center"/>
    </xf>
    <xf numFmtId="0" fontId="9" fillId="9" borderId="28" xfId="0" applyFont="1" applyFill="1" applyBorder="1" applyAlignment="1"/>
    <xf numFmtId="0" fontId="0" fillId="9" borderId="29" xfId="0" applyFill="1" applyBorder="1" applyAlignment="1"/>
    <xf numFmtId="0" fontId="0" fillId="9" borderId="30" xfId="0" applyFill="1" applyBorder="1" applyAlignment="1"/>
    <xf numFmtId="0" fontId="9" fillId="0" borderId="28" xfId="0" applyFont="1" applyBorder="1" applyAlignment="1"/>
    <xf numFmtId="0" fontId="0" fillId="0" borderId="29" xfId="0" applyBorder="1" applyAlignment="1"/>
    <xf numFmtId="0" fontId="0" fillId="0" borderId="30" xfId="0" applyBorder="1" applyAlignment="1"/>
    <xf numFmtId="0" fontId="8" fillId="0" borderId="28" xfId="0" applyFont="1" applyBorder="1" applyAlignment="1"/>
    <xf numFmtId="0" fontId="9" fillId="0" borderId="6" xfId="0" applyFont="1" applyBorder="1" applyAlignment="1">
      <alignment horizontal="center" vertical="center"/>
    </xf>
    <xf numFmtId="0" fontId="9" fillId="0" borderId="22"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9" fillId="0" borderId="6" xfId="0" applyFont="1" applyBorder="1" applyAlignment="1">
      <alignment horizontal="left" vertical="center" wrapText="1"/>
    </xf>
    <xf numFmtId="0" fontId="0" fillId="0" borderId="22" xfId="0" applyBorder="1" applyAlignment="1">
      <alignment horizontal="left" vertical="center" wrapText="1"/>
    </xf>
    <xf numFmtId="0" fontId="9" fillId="0" borderId="3" xfId="0" applyFont="1" applyBorder="1" applyAlignment="1">
      <alignment vertical="center"/>
    </xf>
    <xf numFmtId="0" fontId="10" fillId="0" borderId="3" xfId="0" applyFont="1" applyBorder="1" applyAlignment="1"/>
    <xf numFmtId="0" fontId="0" fillId="0" borderId="3" xfId="0" applyBorder="1" applyAlignment="1"/>
    <xf numFmtId="0" fontId="1" fillId="8" borderId="24" xfId="0" applyFont="1" applyFill="1" applyBorder="1" applyAlignment="1">
      <alignment horizontal="center"/>
    </xf>
    <xf numFmtId="0" fontId="12" fillId="2" borderId="0" xfId="0" applyFont="1" applyFill="1" applyAlignment="1"/>
    <xf numFmtId="0" fontId="0" fillId="0" borderId="0" xfId="0" applyAlignment="1"/>
  </cellXfs>
  <cellStyles count="3">
    <cellStyle name="Besuchter Hyperlink" xfId="2" builtinId="9" hidden="1"/>
    <cellStyle name="Link" xfId="1" builtinId="8"/>
    <cellStyle name="Standard" xfId="0" builtinId="0"/>
  </cellStyles>
  <dxfs count="3">
    <dxf>
      <font>
        <color rgb="FF9C0006"/>
      </font>
    </dxf>
    <dxf>
      <font>
        <color rgb="FF9C0006"/>
      </font>
    </dxf>
    <dxf>
      <font>
        <color rgb="FF9C0006"/>
      </font>
      <fill>
        <patternFill>
          <bgColor rgb="FFFFC7CE"/>
        </patternFill>
      </fill>
    </dxf>
  </dxfs>
  <tableStyles count="0" defaultTableStyle="TableStyleMedium2" defaultPivotStyle="PivotStyleLight16"/>
  <colors>
    <mruColors>
      <color rgb="FF5087A0"/>
      <color rgb="FF08A8A4"/>
      <color rgb="FF82F42C"/>
      <color rgb="FF00FFCC"/>
      <color rgb="FFFFCC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ec.europa.eu/research/participants/portal/desktop/en/support/faq.html" TargetMode="External"/><Relationship Id="rId7" Type="http://schemas.openxmlformats.org/officeDocument/2006/relationships/vmlDrawing" Target="../drawings/vmlDrawing1.vml"/><Relationship Id="rId2" Type="http://schemas.openxmlformats.org/officeDocument/2006/relationships/hyperlink" Target="http://ec.europa.eu/research/participants/data/ref/h2020/wp/2016_2017/erc/h2020-wp17-erc_en.pdf" TargetMode="External"/><Relationship Id="rId1" Type="http://schemas.openxmlformats.org/officeDocument/2006/relationships/hyperlink" Target="http://ec.europa.eu/research/participants/data/ref/h2020/other/guides_for_applicants/h2020-guide17-erc-stg-cog_en.pdf" TargetMode="External"/><Relationship Id="rId6" Type="http://schemas.openxmlformats.org/officeDocument/2006/relationships/printerSettings" Target="../printerSettings/printerSettings1.bin"/><Relationship Id="rId5" Type="http://schemas.openxmlformats.org/officeDocument/2006/relationships/hyperlink" Target="http://ec.europa.eu/research/participants/data/ref/h2020/grants_manual/amga/h2020-amga_en.pdf" TargetMode="External"/><Relationship Id="rId4" Type="http://schemas.openxmlformats.org/officeDocument/2006/relationships/hyperlink" Target="http://ec.europa.eu/research/participants/data/ref/h2020/other/guides_for_applicants/h2020-guide17-erc-stg-cog_e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2"/>
  <sheetViews>
    <sheetView tabSelected="1" zoomScaleNormal="100" zoomScalePageLayoutView="125" workbookViewId="0">
      <selection activeCell="F63" sqref="F63"/>
    </sheetView>
  </sheetViews>
  <sheetFormatPr baseColWidth="10" defaultRowHeight="14.4" x14ac:dyDescent="0.3"/>
  <cols>
    <col min="1" max="1" width="22.6640625" customWidth="1"/>
    <col min="2" max="2" width="13.44140625" customWidth="1"/>
    <col min="3" max="3" width="12.77734375" customWidth="1"/>
    <col min="4" max="4" width="17" customWidth="1"/>
    <col min="5" max="5" width="16.33203125" customWidth="1"/>
    <col min="6" max="6" width="14.33203125" customWidth="1"/>
    <col min="7" max="7" width="12.77734375" customWidth="1"/>
    <col min="8" max="8" width="14.6640625" customWidth="1"/>
    <col min="14" max="14" width="12.21875" customWidth="1"/>
    <col min="15" max="15" width="13" customWidth="1"/>
  </cols>
  <sheetData>
    <row r="1" spans="1:15" ht="16.2" thickBot="1" x14ac:dyDescent="0.35">
      <c r="A1" s="2" t="s">
        <v>1</v>
      </c>
      <c r="B1" s="28"/>
      <c r="C1" s="28"/>
      <c r="D1" s="28"/>
      <c r="E1" s="28"/>
    </row>
    <row r="2" spans="1:15" ht="15.45" customHeight="1" thickTop="1" thickBot="1" x14ac:dyDescent="0.35">
      <c r="A2" s="49" t="s">
        <v>72</v>
      </c>
      <c r="B2" s="4" t="s">
        <v>23</v>
      </c>
      <c r="C2" s="5" t="s">
        <v>24</v>
      </c>
      <c r="D2" s="1"/>
      <c r="E2" s="33" t="s">
        <v>73</v>
      </c>
      <c r="F2" s="6"/>
      <c r="G2" s="6"/>
      <c r="H2" s="6"/>
    </row>
    <row r="3" spans="1:15" ht="16.8" thickTop="1" x14ac:dyDescent="0.3">
      <c r="A3" s="46" t="s">
        <v>70</v>
      </c>
      <c r="B3" s="38">
        <v>83000</v>
      </c>
      <c r="C3" s="39">
        <f t="shared" ref="C3:C9" si="0">B3/12</f>
        <v>6916.666666666667</v>
      </c>
      <c r="D3" s="3"/>
      <c r="E3" s="33" t="s">
        <v>71</v>
      </c>
      <c r="F3" s="6"/>
      <c r="G3" s="6"/>
      <c r="H3" s="6"/>
    </row>
    <row r="4" spans="1:15" x14ac:dyDescent="0.3">
      <c r="A4" s="47" t="s">
        <v>29</v>
      </c>
      <c r="B4" s="40">
        <v>72112.17</v>
      </c>
      <c r="C4" s="41">
        <f t="shared" si="0"/>
        <v>6009.3474999999999</v>
      </c>
      <c r="D4" s="3"/>
      <c r="E4" s="6"/>
      <c r="F4" s="6"/>
      <c r="G4" s="6"/>
      <c r="H4" s="6"/>
    </row>
    <row r="5" spans="1:15" x14ac:dyDescent="0.3">
      <c r="A5" s="47" t="s">
        <v>30</v>
      </c>
      <c r="B5" s="40">
        <v>65109.87</v>
      </c>
      <c r="C5" s="41">
        <f t="shared" si="0"/>
        <v>5425.8225000000002</v>
      </c>
      <c r="D5" s="3"/>
      <c r="E5" s="6"/>
      <c r="F5" s="6"/>
      <c r="G5" s="6"/>
      <c r="H5" s="6"/>
    </row>
    <row r="6" spans="1:15" ht="16.2" x14ac:dyDescent="0.3">
      <c r="A6" s="47" t="s">
        <v>74</v>
      </c>
      <c r="B6" s="40">
        <v>43583.385000000002</v>
      </c>
      <c r="C6" s="41">
        <f t="shared" si="0"/>
        <v>3631.94875</v>
      </c>
      <c r="D6" s="3"/>
      <c r="E6" s="34" t="s">
        <v>77</v>
      </c>
      <c r="F6" s="32"/>
      <c r="G6" s="6"/>
      <c r="H6" s="6"/>
    </row>
    <row r="7" spans="1:15" ht="16.2" x14ac:dyDescent="0.3">
      <c r="A7" s="47" t="s">
        <v>75</v>
      </c>
      <c r="B7" s="40">
        <v>36716.57</v>
      </c>
      <c r="C7" s="41">
        <f t="shared" si="0"/>
        <v>3059.7141666666666</v>
      </c>
      <c r="D7" s="3"/>
      <c r="E7" s="6"/>
      <c r="F7" s="6"/>
      <c r="G7" s="6"/>
      <c r="H7" s="6"/>
    </row>
    <row r="8" spans="1:15" x14ac:dyDescent="0.3">
      <c r="A8" s="48" t="s">
        <v>0</v>
      </c>
      <c r="B8" s="42">
        <v>34954.43</v>
      </c>
      <c r="C8" s="43">
        <f t="shared" si="0"/>
        <v>2912.8691666666668</v>
      </c>
      <c r="D8" s="3"/>
      <c r="E8" s="6"/>
      <c r="F8" s="6"/>
      <c r="G8" s="6"/>
      <c r="H8" s="6"/>
    </row>
    <row r="9" spans="1:15" ht="16.8" thickBot="1" x14ac:dyDescent="0.35">
      <c r="A9" s="50" t="s">
        <v>78</v>
      </c>
      <c r="B9" s="44">
        <v>17597.72</v>
      </c>
      <c r="C9" s="45">
        <f t="shared" si="0"/>
        <v>1466.4766666666667</v>
      </c>
      <c r="D9" s="3"/>
      <c r="E9" s="6" t="s">
        <v>79</v>
      </c>
      <c r="F9" s="6"/>
      <c r="G9" s="6"/>
      <c r="H9" s="6"/>
    </row>
    <row r="10" spans="1:15" ht="15.6" thickTop="1" thickBot="1" x14ac:dyDescent="0.35"/>
    <row r="11" spans="1:15" ht="15.6" thickTop="1" thickBot="1" x14ac:dyDescent="0.35">
      <c r="B11" s="16">
        <v>2017</v>
      </c>
      <c r="C11" s="90">
        <v>2018</v>
      </c>
      <c r="D11" s="90">
        <v>2018</v>
      </c>
      <c r="E11" s="91">
        <v>2019</v>
      </c>
      <c r="F11" s="91">
        <v>2019</v>
      </c>
      <c r="G11" s="92">
        <v>2020</v>
      </c>
      <c r="H11" s="93">
        <v>2020</v>
      </c>
      <c r="I11" s="94">
        <v>2021</v>
      </c>
      <c r="J11" s="94">
        <v>2021</v>
      </c>
      <c r="K11" s="95">
        <v>2022</v>
      </c>
      <c r="L11" s="95">
        <v>2022</v>
      </c>
      <c r="M11" s="25" t="s">
        <v>85</v>
      </c>
      <c r="N11" s="10" t="s">
        <v>10</v>
      </c>
    </row>
    <row r="12" spans="1:15" ht="15" thickBot="1" x14ac:dyDescent="0.35">
      <c r="A12" s="53" t="s">
        <v>13</v>
      </c>
      <c r="B12" s="17">
        <v>6</v>
      </c>
      <c r="C12" s="11">
        <v>6</v>
      </c>
      <c r="D12" s="11">
        <v>6</v>
      </c>
      <c r="E12" s="11">
        <v>6</v>
      </c>
      <c r="F12" s="11">
        <v>6</v>
      </c>
      <c r="G12" s="11">
        <v>6</v>
      </c>
      <c r="H12" s="11">
        <v>6</v>
      </c>
      <c r="I12" s="11">
        <v>6</v>
      </c>
      <c r="J12" s="11">
        <v>6</v>
      </c>
      <c r="K12" s="11">
        <v>6</v>
      </c>
      <c r="L12" s="12">
        <v>0</v>
      </c>
      <c r="M12" s="12" t="s">
        <v>85</v>
      </c>
      <c r="N12" s="54">
        <f t="shared" ref="N12:N19" si="1">SUM(B12:M12)</f>
        <v>60</v>
      </c>
    </row>
    <row r="13" spans="1:15" ht="15" thickTop="1" x14ac:dyDescent="0.3">
      <c r="A13" s="7" t="s">
        <v>4</v>
      </c>
      <c r="B13" s="87">
        <v>0</v>
      </c>
      <c r="C13" s="87">
        <v>0</v>
      </c>
      <c r="D13" s="87">
        <v>0</v>
      </c>
      <c r="E13" s="87">
        <v>0</v>
      </c>
      <c r="F13" s="87">
        <v>0</v>
      </c>
      <c r="G13" s="87">
        <v>0</v>
      </c>
      <c r="H13" s="87">
        <v>0</v>
      </c>
      <c r="I13" s="87">
        <v>0</v>
      </c>
      <c r="J13" s="87">
        <v>0</v>
      </c>
      <c r="K13" s="87">
        <v>0</v>
      </c>
      <c r="L13" s="84"/>
      <c r="M13" s="84"/>
      <c r="N13" s="18">
        <f t="shared" si="1"/>
        <v>0</v>
      </c>
      <c r="O13" s="79" t="s">
        <v>67</v>
      </c>
    </row>
    <row r="14" spans="1:15" x14ac:dyDescent="0.3">
      <c r="A14" s="7" t="s">
        <v>29</v>
      </c>
      <c r="B14" s="87">
        <v>0</v>
      </c>
      <c r="C14" s="87">
        <v>0</v>
      </c>
      <c r="D14" s="87">
        <v>0</v>
      </c>
      <c r="E14" s="87">
        <v>0</v>
      </c>
      <c r="F14" s="87">
        <v>0</v>
      </c>
      <c r="G14" s="87">
        <v>0</v>
      </c>
      <c r="H14" s="87">
        <v>0</v>
      </c>
      <c r="I14" s="87">
        <v>0</v>
      </c>
      <c r="J14" s="87">
        <v>0</v>
      </c>
      <c r="K14" s="87">
        <v>0</v>
      </c>
      <c r="L14" s="85"/>
      <c r="M14" s="85"/>
      <c r="N14" s="19">
        <f t="shared" si="1"/>
        <v>0</v>
      </c>
    </row>
    <row r="15" spans="1:15" x14ac:dyDescent="0.3">
      <c r="A15" s="7" t="s">
        <v>30</v>
      </c>
      <c r="B15" s="101">
        <v>6</v>
      </c>
      <c r="C15" s="101">
        <v>6</v>
      </c>
      <c r="D15" s="101">
        <v>6</v>
      </c>
      <c r="E15" s="101">
        <v>6</v>
      </c>
      <c r="F15" s="101">
        <v>6</v>
      </c>
      <c r="G15" s="101">
        <v>6</v>
      </c>
      <c r="H15" s="101">
        <v>6</v>
      </c>
      <c r="I15" s="101">
        <v>6</v>
      </c>
      <c r="J15" s="101">
        <v>6</v>
      </c>
      <c r="K15" s="101">
        <v>6</v>
      </c>
      <c r="L15" s="85"/>
      <c r="M15" s="85"/>
      <c r="N15" s="19">
        <f t="shared" si="1"/>
        <v>60</v>
      </c>
    </row>
    <row r="16" spans="1:15" x14ac:dyDescent="0.3">
      <c r="A16" s="7" t="s">
        <v>31</v>
      </c>
      <c r="B16" s="87">
        <v>0</v>
      </c>
      <c r="C16" s="87">
        <v>0</v>
      </c>
      <c r="D16" s="87">
        <v>0</v>
      </c>
      <c r="E16" s="87">
        <v>0</v>
      </c>
      <c r="F16" s="87">
        <v>0</v>
      </c>
      <c r="G16" s="87">
        <v>0</v>
      </c>
      <c r="H16" s="87">
        <v>0</v>
      </c>
      <c r="I16" s="87">
        <v>0</v>
      </c>
      <c r="J16" s="87">
        <v>0</v>
      </c>
      <c r="K16" s="87">
        <v>0</v>
      </c>
      <c r="L16" s="85"/>
      <c r="M16" s="85"/>
      <c r="N16" s="20">
        <f t="shared" si="1"/>
        <v>0</v>
      </c>
    </row>
    <row r="17" spans="1:15" x14ac:dyDescent="0.3">
      <c r="A17" s="7" t="s">
        <v>32</v>
      </c>
      <c r="B17" s="87">
        <v>0</v>
      </c>
      <c r="C17" s="87">
        <v>0</v>
      </c>
      <c r="D17" s="87">
        <v>0</v>
      </c>
      <c r="E17" s="87">
        <v>0</v>
      </c>
      <c r="F17" s="87">
        <v>0</v>
      </c>
      <c r="G17" s="87">
        <v>0</v>
      </c>
      <c r="H17" s="87">
        <v>0</v>
      </c>
      <c r="I17" s="87">
        <v>0</v>
      </c>
      <c r="J17" s="87">
        <v>0</v>
      </c>
      <c r="K17" s="87">
        <v>0</v>
      </c>
      <c r="L17" s="85"/>
      <c r="M17" s="85"/>
      <c r="N17" s="19">
        <f t="shared" si="1"/>
        <v>0</v>
      </c>
    </row>
    <row r="18" spans="1:15" x14ac:dyDescent="0.3">
      <c r="A18" s="8" t="s">
        <v>12</v>
      </c>
      <c r="B18" s="87">
        <v>0</v>
      </c>
      <c r="C18" s="87">
        <v>0</v>
      </c>
      <c r="D18" s="87">
        <v>0</v>
      </c>
      <c r="E18" s="87">
        <v>0</v>
      </c>
      <c r="F18" s="87">
        <v>0</v>
      </c>
      <c r="G18" s="87">
        <v>0</v>
      </c>
      <c r="H18" s="87">
        <v>0</v>
      </c>
      <c r="I18" s="87">
        <v>0</v>
      </c>
      <c r="J18" s="87">
        <v>0</v>
      </c>
      <c r="K18" s="87">
        <v>0</v>
      </c>
      <c r="L18" s="85"/>
      <c r="M18" s="85"/>
      <c r="N18" s="19">
        <f t="shared" si="1"/>
        <v>0</v>
      </c>
    </row>
    <row r="19" spans="1:15" ht="15" thickBot="1" x14ac:dyDescent="0.35">
      <c r="A19" s="9" t="s">
        <v>35</v>
      </c>
      <c r="B19" s="88">
        <v>0</v>
      </c>
      <c r="C19" s="88">
        <v>0</v>
      </c>
      <c r="D19" s="88">
        <v>0</v>
      </c>
      <c r="E19" s="88">
        <v>0</v>
      </c>
      <c r="F19" s="88">
        <v>0</v>
      </c>
      <c r="G19" s="88">
        <v>0</v>
      </c>
      <c r="H19" s="88">
        <v>0</v>
      </c>
      <c r="I19" s="88">
        <v>0</v>
      </c>
      <c r="J19" s="88">
        <v>0</v>
      </c>
      <c r="K19" s="88">
        <v>0</v>
      </c>
      <c r="L19" s="86"/>
      <c r="M19" s="86"/>
      <c r="N19" s="19">
        <f t="shared" si="1"/>
        <v>0</v>
      </c>
    </row>
    <row r="20" spans="1:15" ht="15" thickBot="1" x14ac:dyDescent="0.35">
      <c r="A20" s="21" t="s">
        <v>11</v>
      </c>
      <c r="B20" s="78">
        <f>SUM(B13:B19)</f>
        <v>6</v>
      </c>
      <c r="C20" s="78">
        <f t="shared" ref="C20:M20" si="2">SUM(C13:C19)</f>
        <v>6</v>
      </c>
      <c r="D20" s="78">
        <f t="shared" si="2"/>
        <v>6</v>
      </c>
      <c r="E20" s="78">
        <f t="shared" si="2"/>
        <v>6</v>
      </c>
      <c r="F20" s="78">
        <f t="shared" si="2"/>
        <v>6</v>
      </c>
      <c r="G20" s="78">
        <f t="shared" si="2"/>
        <v>6</v>
      </c>
      <c r="H20" s="78">
        <f t="shared" si="2"/>
        <v>6</v>
      </c>
      <c r="I20" s="78">
        <f t="shared" si="2"/>
        <v>6</v>
      </c>
      <c r="J20" s="78">
        <f t="shared" si="2"/>
        <v>6</v>
      </c>
      <c r="K20" s="78">
        <f t="shared" si="2"/>
        <v>6</v>
      </c>
      <c r="L20" s="78">
        <f t="shared" si="2"/>
        <v>0</v>
      </c>
      <c r="M20" s="78">
        <f t="shared" si="2"/>
        <v>0</v>
      </c>
      <c r="N20" s="22">
        <f>SUM(N13:N19)</f>
        <v>60</v>
      </c>
    </row>
    <row r="22" spans="1:15" ht="16.8" thickBot="1" x14ac:dyDescent="0.45">
      <c r="A22" s="119" t="s">
        <v>25</v>
      </c>
      <c r="B22" s="120"/>
      <c r="C22" s="120"/>
      <c r="D22" s="120"/>
      <c r="E22" s="120"/>
      <c r="F22" s="120"/>
      <c r="H22" s="118" t="s">
        <v>26</v>
      </c>
      <c r="I22" s="118"/>
      <c r="J22" s="118"/>
      <c r="K22" s="118"/>
      <c r="L22" s="118"/>
      <c r="M22" s="118"/>
      <c r="N22" s="118"/>
      <c r="O22" s="118"/>
    </row>
    <row r="23" spans="1:15" ht="25.2" thickBot="1" x14ac:dyDescent="0.35">
      <c r="A23" s="80" t="s">
        <v>69</v>
      </c>
      <c r="B23" s="115" t="s">
        <v>2</v>
      </c>
      <c r="C23" s="115"/>
      <c r="D23" s="115"/>
      <c r="E23" s="115"/>
      <c r="F23" s="31" t="s">
        <v>14</v>
      </c>
      <c r="H23" s="35" t="s">
        <v>3</v>
      </c>
      <c r="I23" s="36">
        <v>2017</v>
      </c>
      <c r="J23" s="99">
        <v>2018</v>
      </c>
      <c r="K23" s="100">
        <v>2019</v>
      </c>
      <c r="L23" s="96">
        <v>2020</v>
      </c>
      <c r="M23" s="97">
        <v>2021</v>
      </c>
      <c r="N23" s="98">
        <v>2022</v>
      </c>
      <c r="O23" s="37" t="s">
        <v>27</v>
      </c>
    </row>
    <row r="24" spans="1:15" x14ac:dyDescent="0.3">
      <c r="B24" s="109" t="s">
        <v>38</v>
      </c>
      <c r="C24" s="115" t="s">
        <v>3</v>
      </c>
      <c r="D24" s="14" t="s">
        <v>4</v>
      </c>
      <c r="E24" s="14"/>
      <c r="F24" s="26">
        <f>SUM(O24)</f>
        <v>0</v>
      </c>
      <c r="H24" s="13" t="s">
        <v>4</v>
      </c>
      <c r="I24" s="24">
        <f>INT((B13)*C3*1.025)</f>
        <v>0</v>
      </c>
      <c r="J24" s="24">
        <f>INT((C13+D13)*(C3*1.025*1.025))</f>
        <v>0</v>
      </c>
      <c r="K24" s="24">
        <f>INT((E13+F13)*(C3*1.025*1.025*1.025))</f>
        <v>0</v>
      </c>
      <c r="L24" s="24">
        <f>INT((G13+H13)*(C3*1.025*1.025*1.025*1.025))</f>
        <v>0</v>
      </c>
      <c r="M24" s="24">
        <f>INT((I13+J13)*(C3*1.025*1.025*1.025*1.025*1.025))</f>
        <v>0</v>
      </c>
      <c r="N24" s="24">
        <f>INT((K13+L13)*(C3*1.025*1.025*1.025*1.025*1.025*1.025))</f>
        <v>0</v>
      </c>
      <c r="O24" s="29">
        <f t="shared" ref="O24:O30" si="3">SUM(I24:N24)</f>
        <v>0</v>
      </c>
    </row>
    <row r="25" spans="1:15" x14ac:dyDescent="0.3">
      <c r="B25" s="110"/>
      <c r="C25" s="115"/>
      <c r="D25" s="14" t="s">
        <v>5</v>
      </c>
      <c r="E25" s="14"/>
      <c r="F25" s="26">
        <f>SUM(O25)</f>
        <v>0</v>
      </c>
      <c r="H25" s="13" t="s">
        <v>5</v>
      </c>
      <c r="I25" s="24">
        <f t="shared" ref="I25:I30" si="4">INT((B14)*C4*1.025)</f>
        <v>0</v>
      </c>
      <c r="J25" s="24">
        <f t="shared" ref="J25:J30" si="5">INT((C14+D14)*(C4*1.025*1.025))</f>
        <v>0</v>
      </c>
      <c r="K25" s="24">
        <f t="shared" ref="K25:K30" si="6">INT((E14+F14)*(C4*1.025*1.025*1.025))</f>
        <v>0</v>
      </c>
      <c r="L25" s="24">
        <f t="shared" ref="L25:L30" si="7">INT((G14+H14)*(C4*1.025*1.025*1.025*1.025))</f>
        <v>0</v>
      </c>
      <c r="M25" s="24">
        <f t="shared" ref="M25:M30" si="8">INT((I14+J14)*(C4*1.025*1.025*1.025*1.025*1.025))</f>
        <v>0</v>
      </c>
      <c r="N25" s="24">
        <f t="shared" ref="N25:N30" si="9">INT((K14+L14)*(C4*1.025*1.025*1.025*1.025*1.025*1.025))</f>
        <v>0</v>
      </c>
      <c r="O25" s="29">
        <f t="shared" si="3"/>
        <v>0</v>
      </c>
    </row>
    <row r="26" spans="1:15" x14ac:dyDescent="0.3">
      <c r="B26" s="110"/>
      <c r="C26" s="115"/>
      <c r="D26" s="14" t="s">
        <v>6</v>
      </c>
      <c r="E26" s="14"/>
      <c r="F26" s="26">
        <f>SUM(O26)</f>
        <v>355177</v>
      </c>
      <c r="H26" s="13" t="s">
        <v>34</v>
      </c>
      <c r="I26" s="24">
        <f t="shared" si="4"/>
        <v>33368</v>
      </c>
      <c r="J26" s="24">
        <f t="shared" si="5"/>
        <v>68406</v>
      </c>
      <c r="K26" s="24">
        <f t="shared" si="6"/>
        <v>70116</v>
      </c>
      <c r="L26" s="24">
        <f t="shared" si="7"/>
        <v>71869</v>
      </c>
      <c r="M26" s="24">
        <f t="shared" si="8"/>
        <v>73665</v>
      </c>
      <c r="N26" s="24">
        <f t="shared" si="9"/>
        <v>37753</v>
      </c>
      <c r="O26" s="29">
        <f t="shared" si="3"/>
        <v>355177</v>
      </c>
    </row>
    <row r="27" spans="1:15" x14ac:dyDescent="0.3">
      <c r="B27" s="110"/>
      <c r="C27" s="115"/>
      <c r="D27" s="14" t="s">
        <v>7</v>
      </c>
      <c r="E27" s="14"/>
      <c r="F27" s="26">
        <f>SUM(O27:O28)</f>
        <v>0</v>
      </c>
      <c r="H27" s="13" t="s">
        <v>43</v>
      </c>
      <c r="I27" s="24">
        <f t="shared" si="4"/>
        <v>0</v>
      </c>
      <c r="J27" s="24">
        <f t="shared" si="5"/>
        <v>0</v>
      </c>
      <c r="K27" s="24">
        <f t="shared" si="6"/>
        <v>0</v>
      </c>
      <c r="L27" s="24">
        <f t="shared" si="7"/>
        <v>0</v>
      </c>
      <c r="M27" s="24">
        <f t="shared" si="8"/>
        <v>0</v>
      </c>
      <c r="N27" s="24">
        <f t="shared" si="9"/>
        <v>0</v>
      </c>
      <c r="O27" s="29">
        <f t="shared" si="3"/>
        <v>0</v>
      </c>
    </row>
    <row r="28" spans="1:15" x14ac:dyDescent="0.3">
      <c r="B28" s="110"/>
      <c r="C28" s="115"/>
      <c r="D28" s="14" t="s">
        <v>8</v>
      </c>
      <c r="E28" s="14"/>
      <c r="F28" s="26">
        <f>SUM(O29:O30)</f>
        <v>0</v>
      </c>
      <c r="H28" s="13" t="s">
        <v>33</v>
      </c>
      <c r="I28" s="24">
        <f t="shared" si="4"/>
        <v>0</v>
      </c>
      <c r="J28" s="24">
        <f t="shared" si="5"/>
        <v>0</v>
      </c>
      <c r="K28" s="24">
        <f t="shared" si="6"/>
        <v>0</v>
      </c>
      <c r="L28" s="24">
        <f t="shared" si="7"/>
        <v>0</v>
      </c>
      <c r="M28" s="24">
        <f t="shared" si="8"/>
        <v>0</v>
      </c>
      <c r="N28" s="24">
        <f t="shared" si="9"/>
        <v>0</v>
      </c>
      <c r="O28" s="29">
        <f t="shared" si="3"/>
        <v>0</v>
      </c>
    </row>
    <row r="29" spans="1:15" x14ac:dyDescent="0.3">
      <c r="B29" s="110"/>
      <c r="C29" s="116" t="s">
        <v>9</v>
      </c>
      <c r="D29" s="117"/>
      <c r="E29" s="117"/>
      <c r="F29" s="27">
        <f>SUM(F24:F28)</f>
        <v>355177</v>
      </c>
      <c r="H29" s="13" t="s">
        <v>21</v>
      </c>
      <c r="I29" s="24">
        <f t="shared" si="4"/>
        <v>0</v>
      </c>
      <c r="J29" s="24">
        <f t="shared" si="5"/>
        <v>0</v>
      </c>
      <c r="K29" s="24">
        <f t="shared" si="6"/>
        <v>0</v>
      </c>
      <c r="L29" s="24">
        <f t="shared" si="7"/>
        <v>0</v>
      </c>
      <c r="M29" s="24">
        <f t="shared" si="8"/>
        <v>0</v>
      </c>
      <c r="N29" s="24">
        <f t="shared" si="9"/>
        <v>0</v>
      </c>
      <c r="O29" s="29">
        <f t="shared" si="3"/>
        <v>0</v>
      </c>
    </row>
    <row r="30" spans="1:15" ht="15" thickBot="1" x14ac:dyDescent="0.35">
      <c r="B30" s="110"/>
      <c r="C30" s="105" t="s">
        <v>15</v>
      </c>
      <c r="D30" s="106"/>
      <c r="E30" s="107"/>
      <c r="F30" s="26">
        <v>0</v>
      </c>
      <c r="H30" s="13" t="s">
        <v>22</v>
      </c>
      <c r="I30" s="24">
        <f t="shared" si="4"/>
        <v>0</v>
      </c>
      <c r="J30" s="24">
        <f t="shared" si="5"/>
        <v>0</v>
      </c>
      <c r="K30" s="24">
        <f t="shared" si="6"/>
        <v>0</v>
      </c>
      <c r="L30" s="24">
        <f t="shared" si="7"/>
        <v>0</v>
      </c>
      <c r="M30" s="24">
        <f t="shared" si="8"/>
        <v>0</v>
      </c>
      <c r="N30" s="24">
        <f t="shared" si="9"/>
        <v>0</v>
      </c>
      <c r="O30" s="30">
        <f t="shared" si="3"/>
        <v>0</v>
      </c>
    </row>
    <row r="31" spans="1:15" ht="15" thickBot="1" x14ac:dyDescent="0.35">
      <c r="B31" s="110"/>
      <c r="C31" s="105" t="s">
        <v>16</v>
      </c>
      <c r="D31" s="106"/>
      <c r="E31" s="107"/>
      <c r="F31" s="26">
        <f>SUM(N42)</f>
        <v>0</v>
      </c>
      <c r="H31" s="23" t="s">
        <v>28</v>
      </c>
      <c r="I31" s="30">
        <f>SUM(I24:I30)</f>
        <v>33368</v>
      </c>
      <c r="J31" s="30">
        <f t="shared" ref="J31:N31" si="10">SUM(J24:J30)</f>
        <v>68406</v>
      </c>
      <c r="K31" s="30">
        <f t="shared" si="10"/>
        <v>70116</v>
      </c>
      <c r="L31" s="30">
        <f t="shared" si="10"/>
        <v>71869</v>
      </c>
      <c r="M31" s="30">
        <f t="shared" si="10"/>
        <v>73665</v>
      </c>
      <c r="N31" s="30">
        <f t="shared" si="10"/>
        <v>37753</v>
      </c>
      <c r="O31" s="30">
        <f>SUM(O24:O30)</f>
        <v>355177</v>
      </c>
    </row>
    <row r="32" spans="1:15" x14ac:dyDescent="0.3">
      <c r="B32" s="110"/>
      <c r="C32" s="113" t="s">
        <v>20</v>
      </c>
      <c r="D32" s="14" t="s">
        <v>36</v>
      </c>
      <c r="E32" s="14"/>
      <c r="F32" s="26">
        <v>0</v>
      </c>
    </row>
    <row r="33" spans="1:15" x14ac:dyDescent="0.3">
      <c r="B33" s="110"/>
      <c r="C33" s="114"/>
      <c r="D33" s="14" t="s">
        <v>88</v>
      </c>
      <c r="E33" s="14"/>
      <c r="F33" s="26">
        <v>0</v>
      </c>
    </row>
    <row r="34" spans="1:15" x14ac:dyDescent="0.3">
      <c r="B34" s="111"/>
      <c r="C34" s="114"/>
      <c r="D34" s="14" t="s">
        <v>17</v>
      </c>
      <c r="E34" s="14"/>
      <c r="F34" s="26">
        <v>0</v>
      </c>
    </row>
    <row r="35" spans="1:15" ht="16.2" thickBot="1" x14ac:dyDescent="0.35">
      <c r="B35" s="111"/>
      <c r="C35" s="114"/>
      <c r="D35" s="108" t="s">
        <v>68</v>
      </c>
      <c r="E35" s="107"/>
      <c r="F35" s="26">
        <v>0</v>
      </c>
      <c r="H35" s="55" t="s">
        <v>65</v>
      </c>
      <c r="I35" s="56"/>
      <c r="J35" s="57"/>
      <c r="K35" s="57"/>
      <c r="L35" s="57"/>
      <c r="M35" s="57"/>
      <c r="N35" s="57"/>
      <c r="O35" s="58"/>
    </row>
    <row r="36" spans="1:15" ht="15" thickTop="1" x14ac:dyDescent="0.3">
      <c r="B36" s="112"/>
      <c r="C36" s="116" t="s">
        <v>37</v>
      </c>
      <c r="D36" s="117"/>
      <c r="E36" s="117"/>
      <c r="F36" s="27">
        <f>SUM(F30:F35)</f>
        <v>0</v>
      </c>
      <c r="H36" s="59"/>
      <c r="I36" s="60" t="s">
        <v>44</v>
      </c>
      <c r="J36" s="60"/>
      <c r="K36" s="60" t="s">
        <v>45</v>
      </c>
      <c r="L36" s="60" t="s">
        <v>46</v>
      </c>
      <c r="M36" s="60" t="s">
        <v>47</v>
      </c>
      <c r="N36" s="76" t="s">
        <v>48</v>
      </c>
      <c r="O36" s="77" t="s">
        <v>49</v>
      </c>
    </row>
    <row r="37" spans="1:15" x14ac:dyDescent="0.3">
      <c r="B37" s="105" t="s">
        <v>18</v>
      </c>
      <c r="C37" s="106"/>
      <c r="D37" s="106"/>
      <c r="E37" s="107"/>
      <c r="F37" s="27">
        <f>SUM(F29,F36)</f>
        <v>355177</v>
      </c>
      <c r="H37" s="61" t="s">
        <v>50</v>
      </c>
      <c r="I37" s="62">
        <v>0</v>
      </c>
      <c r="J37" s="63" t="s">
        <v>51</v>
      </c>
      <c r="K37" s="64">
        <v>5</v>
      </c>
      <c r="L37" s="65">
        <f>IF(I37&lt;=0, ,I37/K37)</f>
        <v>0</v>
      </c>
      <c r="M37" s="81">
        <v>5</v>
      </c>
      <c r="N37" s="74">
        <f>IF(K37&gt;M37,I37-(K37-M37)*L37,IF(K37&lt;M37,L37*K37,K37*L37))</f>
        <v>0</v>
      </c>
      <c r="O37" s="75">
        <f>N37-I37</f>
        <v>0</v>
      </c>
    </row>
    <row r="38" spans="1:15" x14ac:dyDescent="0.3">
      <c r="B38" s="105" t="s">
        <v>39</v>
      </c>
      <c r="C38" s="106"/>
      <c r="D38" s="106"/>
      <c r="E38" s="107"/>
      <c r="F38" s="27">
        <f>INT(F37*0.25)</f>
        <v>88794</v>
      </c>
      <c r="H38" s="61" t="s">
        <v>52</v>
      </c>
      <c r="I38" s="62">
        <v>0</v>
      </c>
      <c r="J38" s="63" t="s">
        <v>53</v>
      </c>
      <c r="K38" s="64">
        <v>10</v>
      </c>
      <c r="L38" s="65">
        <f>IF(I38&lt;=0, ,I38/K38)</f>
        <v>0</v>
      </c>
      <c r="M38" s="81">
        <v>5</v>
      </c>
      <c r="N38" s="74">
        <f>IF(K38&gt;M38,I38-(K38-M38)*L38,IF(K38&lt;M38,L38*K38,K38*L38))</f>
        <v>0</v>
      </c>
      <c r="O38" s="75">
        <f>N38-I38</f>
        <v>0</v>
      </c>
    </row>
    <row r="39" spans="1:15" x14ac:dyDescent="0.3">
      <c r="B39" s="105" t="s">
        <v>19</v>
      </c>
      <c r="C39" s="106"/>
      <c r="D39" s="106"/>
      <c r="E39" s="107"/>
      <c r="F39" s="27">
        <v>0</v>
      </c>
      <c r="H39" s="61" t="s">
        <v>54</v>
      </c>
      <c r="I39" s="62">
        <v>0</v>
      </c>
      <c r="J39" s="63" t="s">
        <v>55</v>
      </c>
      <c r="K39" s="64">
        <v>0</v>
      </c>
      <c r="L39" s="65">
        <f t="shared" ref="L39:L41" si="11">IF(I39&lt;=0, ,I39/K39)</f>
        <v>0</v>
      </c>
      <c r="M39" s="81">
        <v>5</v>
      </c>
      <c r="N39" s="74">
        <f t="shared" ref="N39:N41" si="12">IF(K39&gt;M39,I39-(K39-M39)*L39,IF(K39&lt;M39,L39*K39,K39*L39))</f>
        <v>0</v>
      </c>
      <c r="O39" s="75">
        <f t="shared" ref="O39:O41" si="13">N39-I39</f>
        <v>0</v>
      </c>
    </row>
    <row r="40" spans="1:15" x14ac:dyDescent="0.3">
      <c r="B40" s="105" t="s">
        <v>40</v>
      </c>
      <c r="C40" s="106"/>
      <c r="D40" s="106"/>
      <c r="E40" s="107"/>
      <c r="F40" s="27">
        <v>0</v>
      </c>
      <c r="H40" s="61" t="s">
        <v>56</v>
      </c>
      <c r="I40" s="62">
        <v>0</v>
      </c>
      <c r="J40" s="63" t="s">
        <v>57</v>
      </c>
      <c r="K40" s="64">
        <v>0</v>
      </c>
      <c r="L40" s="65">
        <f t="shared" si="11"/>
        <v>0</v>
      </c>
      <c r="M40" s="81">
        <v>5</v>
      </c>
      <c r="N40" s="74">
        <f t="shared" si="12"/>
        <v>0</v>
      </c>
      <c r="O40" s="75">
        <f t="shared" si="13"/>
        <v>0</v>
      </c>
    </row>
    <row r="41" spans="1:15" ht="15" thickBot="1" x14ac:dyDescent="0.35">
      <c r="B41" s="102" t="s">
        <v>41</v>
      </c>
      <c r="C41" s="103"/>
      <c r="D41" s="103"/>
      <c r="E41" s="104"/>
      <c r="F41" s="51">
        <f>SUM(F37:F40)</f>
        <v>443971</v>
      </c>
      <c r="H41" s="61" t="s">
        <v>58</v>
      </c>
      <c r="I41" s="66">
        <v>0</v>
      </c>
      <c r="J41" s="67" t="s">
        <v>59</v>
      </c>
      <c r="K41" s="68">
        <v>0</v>
      </c>
      <c r="L41" s="65">
        <f t="shared" si="11"/>
        <v>0</v>
      </c>
      <c r="M41" s="81">
        <v>5</v>
      </c>
      <c r="N41" s="74">
        <f t="shared" si="12"/>
        <v>0</v>
      </c>
      <c r="O41" s="75">
        <f t="shared" si="13"/>
        <v>0</v>
      </c>
    </row>
    <row r="42" spans="1:15" ht="15" thickBot="1" x14ac:dyDescent="0.35">
      <c r="B42" s="102" t="s">
        <v>42</v>
      </c>
      <c r="C42" s="103"/>
      <c r="D42" s="103"/>
      <c r="E42" s="104"/>
      <c r="F42" s="52">
        <f>SUM(F41)</f>
        <v>443971</v>
      </c>
      <c r="H42" s="69"/>
      <c r="I42" s="70">
        <f>SUM(I37:I41)</f>
        <v>0</v>
      </c>
      <c r="J42" s="71"/>
      <c r="K42" s="71"/>
      <c r="L42" s="72">
        <f>SUM(L37:L41)</f>
        <v>0</v>
      </c>
      <c r="M42" s="71"/>
      <c r="N42" s="82">
        <f>SUM(N37:N41)</f>
        <v>0</v>
      </c>
      <c r="O42" s="83">
        <f>SUM(O37:O41)</f>
        <v>0</v>
      </c>
    </row>
    <row r="43" spans="1:15" ht="15" thickTop="1" x14ac:dyDescent="0.3"/>
    <row r="44" spans="1:15" x14ac:dyDescent="0.3">
      <c r="A44" s="15"/>
      <c r="B44" s="15"/>
      <c r="C44" s="15"/>
      <c r="D44" s="15"/>
      <c r="E44" s="15"/>
    </row>
    <row r="45" spans="1:15" x14ac:dyDescent="0.3">
      <c r="A45" s="15" t="s">
        <v>76</v>
      </c>
      <c r="B45" s="15"/>
      <c r="C45" s="15"/>
      <c r="D45" s="15"/>
      <c r="E45" s="15"/>
      <c r="J45" t="s">
        <v>66</v>
      </c>
    </row>
    <row r="46" spans="1:15" x14ac:dyDescent="0.3">
      <c r="A46" s="15"/>
      <c r="B46" s="15"/>
      <c r="C46" s="15"/>
      <c r="D46" s="15"/>
      <c r="E46" s="15"/>
      <c r="J46" s="73" t="s">
        <v>60</v>
      </c>
      <c r="K46" s="2"/>
    </row>
    <row r="47" spans="1:15" x14ac:dyDescent="0.3">
      <c r="A47" s="15"/>
      <c r="B47" s="15"/>
      <c r="C47" s="15"/>
      <c r="D47" s="15"/>
      <c r="E47" s="15"/>
      <c r="J47" t="s">
        <v>61</v>
      </c>
    </row>
    <row r="48" spans="1:15" x14ac:dyDescent="0.3">
      <c r="J48" t="s">
        <v>62</v>
      </c>
    </row>
    <row r="49" spans="1:10" x14ac:dyDescent="0.3">
      <c r="J49" t="s">
        <v>63</v>
      </c>
    </row>
    <row r="50" spans="1:10" x14ac:dyDescent="0.3">
      <c r="J50" t="s">
        <v>64</v>
      </c>
    </row>
    <row r="55" spans="1:10" x14ac:dyDescent="0.3">
      <c r="A55" s="2" t="s">
        <v>83</v>
      </c>
    </row>
    <row r="56" spans="1:10" x14ac:dyDescent="0.3">
      <c r="A56" s="89" t="s">
        <v>80</v>
      </c>
    </row>
    <row r="57" spans="1:10" x14ac:dyDescent="0.3">
      <c r="A57" s="2" t="s">
        <v>81</v>
      </c>
    </row>
    <row r="58" spans="1:10" x14ac:dyDescent="0.3">
      <c r="A58" s="89" t="s">
        <v>86</v>
      </c>
    </row>
    <row r="59" spans="1:10" x14ac:dyDescent="0.3">
      <c r="A59" s="2" t="s">
        <v>84</v>
      </c>
    </row>
    <row r="60" spans="1:10" x14ac:dyDescent="0.3">
      <c r="A60" s="89" t="s">
        <v>82</v>
      </c>
    </row>
    <row r="61" spans="1:10" x14ac:dyDescent="0.3">
      <c r="A61" s="2" t="s">
        <v>89</v>
      </c>
    </row>
    <row r="62" spans="1:10" x14ac:dyDescent="0.3">
      <c r="A62" s="89" t="s">
        <v>87</v>
      </c>
    </row>
  </sheetData>
  <mergeCells count="17">
    <mergeCell ref="H22:O22"/>
    <mergeCell ref="A22:F22"/>
    <mergeCell ref="B23:E23"/>
    <mergeCell ref="B42:E42"/>
    <mergeCell ref="B39:E39"/>
    <mergeCell ref="B40:E40"/>
    <mergeCell ref="B41:E41"/>
    <mergeCell ref="D35:E35"/>
    <mergeCell ref="B24:B36"/>
    <mergeCell ref="B37:E37"/>
    <mergeCell ref="B38:E38"/>
    <mergeCell ref="C32:C35"/>
    <mergeCell ref="C24:C28"/>
    <mergeCell ref="C29:E29"/>
    <mergeCell ref="C36:E36"/>
    <mergeCell ref="C30:E30"/>
    <mergeCell ref="C31:E31"/>
  </mergeCells>
  <phoneticPr fontId="17" type="noConversion"/>
  <conditionalFormatting sqref="N12">
    <cfRule type="cellIs" dxfId="2" priority="4" operator="greaterThan">
      <formula>60</formula>
    </cfRule>
  </conditionalFormatting>
  <conditionalFormatting sqref="O37:O41">
    <cfRule type="cellIs" dxfId="1" priority="2" operator="lessThan">
      <formula>0</formula>
    </cfRule>
  </conditionalFormatting>
  <conditionalFormatting sqref="O42">
    <cfRule type="cellIs" dxfId="0" priority="1" operator="lessThan">
      <formula>0</formula>
    </cfRule>
  </conditionalFormatting>
  <hyperlinks>
    <hyperlink ref="A23" r:id="rId1"/>
    <hyperlink ref="A56" r:id="rId2"/>
    <hyperlink ref="A58" r:id="rId3" location="c,faqs=categoryMachineName/t/pp_roles_and_rights/0/1/1/category&amp;categoryMachineName/t/p_registration/0/1/1/category&amp;categoryMachineName/t/work_programme_calls/0/1/1/category&amp;cate"/>
    <hyperlink ref="A60" r:id="rId4"/>
    <hyperlink ref="A62" r:id="rId5"/>
  </hyperlinks>
  <printOptions horizontalCentered="1" verticalCentered="1"/>
  <pageMargins left="0" right="0" top="0" bottom="0" header="0" footer="0"/>
  <pageSetup paperSize="9" scale="170" orientation="landscape" r:id="rId6"/>
  <legacyDrawing r:id="rId7"/>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ERC-StG Budget Table</vt:lpstr>
      <vt:lpstr>'ERC-StG Budget Table'!Druckbereich</vt:lpstr>
    </vt:vector>
  </TitlesOfParts>
  <Company>Universitaet Wien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Schaschl</dc:creator>
  <cp:lastModifiedBy>Helmut Schaschl</cp:lastModifiedBy>
  <cp:lastPrinted>2014-02-19T14:29:26Z</cp:lastPrinted>
  <dcterms:created xsi:type="dcterms:W3CDTF">2014-01-28T13:41:18Z</dcterms:created>
  <dcterms:modified xsi:type="dcterms:W3CDTF">2016-08-05T06:25:31Z</dcterms:modified>
</cp:coreProperties>
</file>