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harald\Desktop\ps-dateien\"/>
    </mc:Choice>
  </mc:AlternateContent>
  <bookViews>
    <workbookView xWindow="0" yWindow="0" windowWidth="23040" windowHeight="9384"/>
  </bookViews>
  <sheets>
    <sheet name="ERC-StG Budget Table" sheetId="1" r:id="rId1"/>
  </sheets>
  <definedNames>
    <definedName name="_xlnm.Print_Area" localSheetId="0">'ERC-StG Budget Table'!$B$23:$F$42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7" i="1" l="1"/>
  <c r="N37" i="1" s="1"/>
  <c r="L38" i="1"/>
  <c r="N38" i="1"/>
  <c r="O38" i="1" s="1"/>
  <c r="L39" i="1"/>
  <c r="N39" i="1"/>
  <c r="O39" i="1" s="1"/>
  <c r="L40" i="1"/>
  <c r="N40" i="1" s="1"/>
  <c r="O40" i="1" s="1"/>
  <c r="L41" i="1"/>
  <c r="N41" i="1" s="1"/>
  <c r="O41" i="1" s="1"/>
  <c r="I42" i="1"/>
  <c r="N25" i="1"/>
  <c r="N26" i="1"/>
  <c r="K27" i="1"/>
  <c r="M28" i="1"/>
  <c r="N29" i="1"/>
  <c r="M30" i="1"/>
  <c r="N30" i="1"/>
  <c r="M25" i="1"/>
  <c r="L25" i="1"/>
  <c r="L27" i="1"/>
  <c r="L28" i="1"/>
  <c r="K25" i="1"/>
  <c r="K28" i="1"/>
  <c r="K30" i="1"/>
  <c r="J25" i="1"/>
  <c r="J27" i="1"/>
  <c r="J30" i="1"/>
  <c r="I25" i="1"/>
  <c r="I30" i="1"/>
  <c r="F36" i="1"/>
  <c r="N14" i="1"/>
  <c r="N18" i="1"/>
  <c r="C3" i="1"/>
  <c r="I24" i="1" s="1"/>
  <c r="C20" i="1"/>
  <c r="D20" i="1"/>
  <c r="E20" i="1"/>
  <c r="F20" i="1"/>
  <c r="G20" i="1"/>
  <c r="H20" i="1"/>
  <c r="I20" i="1"/>
  <c r="J20" i="1"/>
  <c r="K20" i="1"/>
  <c r="L20" i="1"/>
  <c r="M20" i="1"/>
  <c r="B20" i="1"/>
  <c r="N17" i="1"/>
  <c r="N19" i="1"/>
  <c r="N12" i="1"/>
  <c r="N15" i="1"/>
  <c r="N16" i="1"/>
  <c r="N13" i="1"/>
  <c r="K24" i="1" l="1"/>
  <c r="M24" i="1"/>
  <c r="J24" i="1"/>
  <c r="L24" i="1"/>
  <c r="N24" i="1"/>
  <c r="N20" i="1"/>
  <c r="L42" i="1"/>
  <c r="N42" i="1"/>
  <c r="O37" i="1"/>
  <c r="O42" i="1" s="1"/>
  <c r="L30" i="1"/>
  <c r="O30" i="1" s="1"/>
  <c r="K29" i="1"/>
  <c r="J29" i="1"/>
  <c r="L29" i="1"/>
  <c r="I29" i="1"/>
  <c r="M29" i="1"/>
  <c r="I28" i="1"/>
  <c r="J28" i="1"/>
  <c r="N28" i="1"/>
  <c r="I27" i="1"/>
  <c r="M27" i="1"/>
  <c r="N27" i="1"/>
  <c r="I26" i="1"/>
  <c r="K26" i="1"/>
  <c r="M26" i="1"/>
  <c r="J26" i="1"/>
  <c r="L26" i="1"/>
  <c r="O25" i="1"/>
  <c r="N31" i="1" l="1"/>
  <c r="O24" i="1"/>
  <c r="F24" i="1" s="1"/>
  <c r="K31" i="1"/>
  <c r="M31" i="1"/>
  <c r="L31" i="1"/>
  <c r="O29" i="1"/>
  <c r="F28" i="1" s="1"/>
  <c r="J31" i="1"/>
  <c r="O28" i="1"/>
  <c r="O27" i="1"/>
  <c r="O26" i="1"/>
  <c r="F26" i="1" s="1"/>
  <c r="I31" i="1"/>
  <c r="F25" i="1"/>
  <c r="F27" i="1" l="1"/>
  <c r="F29" i="1" s="1"/>
  <c r="F37" i="1" s="1"/>
  <c r="F38" i="1" s="1"/>
  <c r="F41" i="1" s="1"/>
  <c r="F42" i="1" s="1"/>
  <c r="O31" i="1"/>
</calcChain>
</file>

<file path=xl/comments1.xml><?xml version="1.0" encoding="utf-8"?>
<comments xmlns="http://schemas.openxmlformats.org/spreadsheetml/2006/main">
  <authors>
    <author>Helmut Schaschl</author>
  </authors>
  <commentList>
    <comment ref="N11" authorId="0" shapeId="0">
      <text>
        <r>
          <rPr>
            <b/>
            <sz val="9"/>
            <color indexed="81"/>
            <rFont val="Segoe UI"/>
            <family val="2"/>
          </rPr>
          <t>Helmut Schaschl:</t>
        </r>
        <r>
          <rPr>
            <sz val="9"/>
            <color indexed="81"/>
            <rFont val="Segoe UI"/>
            <family val="2"/>
          </rPr>
          <t xml:space="preserve">
The total number of person months are 60 months.</t>
        </r>
      </text>
    </comment>
    <comment ref="A12" authorId="0" shapeId="0">
      <text>
        <r>
          <rPr>
            <b/>
            <sz val="9"/>
            <color indexed="81"/>
            <rFont val="Segoe UI"/>
            <family val="2"/>
          </rPr>
          <t>Helmut Schaschl:</t>
        </r>
        <r>
          <rPr>
            <sz val="9"/>
            <color indexed="81"/>
            <rFont val="Segoe UI"/>
            <family val="2"/>
          </rPr>
          <t xml:space="preserve">
Please type in, in 6-month intervall per year, the person months per personell category for the max. project period of 5 years!</t>
        </r>
      </text>
    </comment>
    <comment ref="B24" authorId="0" shapeId="0">
      <text>
        <r>
          <rPr>
            <b/>
            <sz val="9"/>
            <color indexed="81"/>
            <rFont val="Segoe UI"/>
            <family val="2"/>
          </rPr>
          <t>Helmut Schaschl: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1" authorId="0" shapeId="0">
      <text>
        <r>
          <rPr>
            <b/>
            <sz val="9"/>
            <color indexed="81"/>
            <rFont val="Segoe UI"/>
            <charset val="1"/>
          </rPr>
          <t>Helmut Schaschl:</t>
        </r>
        <r>
          <rPr>
            <sz val="9"/>
            <color indexed="81"/>
            <rFont val="Segoe UI"/>
            <charset val="1"/>
          </rPr>
          <t xml:space="preserve">
Please calculate the equipment costs with the depreciation calculator below. </t>
        </r>
      </text>
    </comment>
    <comment ref="B40" authorId="0" shapeId="0">
      <text>
        <r>
          <rPr>
            <b/>
            <sz val="9"/>
            <color indexed="81"/>
            <rFont val="Segoe UI"/>
            <family val="2"/>
          </rPr>
          <t>Helmut Schaschl:</t>
        </r>
        <r>
          <rPr>
            <sz val="9"/>
            <color indexed="81"/>
            <rFont val="Segoe UI"/>
            <family val="2"/>
          </rPr>
          <t xml:space="preserve">
Use this category if you have internal invoicing. </t>
        </r>
      </text>
    </comment>
  </commentList>
</comments>
</file>

<file path=xl/sharedStrings.xml><?xml version="1.0" encoding="utf-8"?>
<sst xmlns="http://schemas.openxmlformats.org/spreadsheetml/2006/main" count="87" uniqueCount="81">
  <si>
    <t>Admin/TA/Laborant</t>
  </si>
  <si>
    <t>Personnel costs (PC); PC: gross-gross salaries (brutto-brutto), full-time equivalent (fte)</t>
  </si>
  <si>
    <t>Cost Category</t>
  </si>
  <si>
    <t>Personnel</t>
  </si>
  <si>
    <t>PI</t>
  </si>
  <si>
    <t>Senior Staff</t>
  </si>
  <si>
    <t>Postdocs</t>
  </si>
  <si>
    <t>Students</t>
  </si>
  <si>
    <t>Other</t>
  </si>
  <si>
    <t>i. Total Direct costs for Personnel (in Euro)</t>
  </si>
  <si>
    <t>TOTAL</t>
  </si>
  <si>
    <t>Total</t>
  </si>
  <si>
    <t>Other: Admin/TA/Laborant</t>
  </si>
  <si>
    <t>project months/year</t>
  </si>
  <si>
    <t>Total in Euro</t>
  </si>
  <si>
    <t>Travel</t>
  </si>
  <si>
    <t>Equipment</t>
  </si>
  <si>
    <t>Publications (including Open Acess fees), etc.</t>
  </si>
  <si>
    <t>Other (please specify)</t>
  </si>
  <si>
    <r>
      <t xml:space="preserve">A - Total Direct Costs (i + ii) </t>
    </r>
    <r>
      <rPr>
        <sz val="11"/>
        <color theme="1"/>
        <rFont val="Times New Roman"/>
        <family val="1"/>
      </rPr>
      <t>(in Euro)</t>
    </r>
  </si>
  <si>
    <t>C1 – Subcontracting Costs (no overheads) (in Euro)</t>
  </si>
  <si>
    <t>Other goods          and services</t>
  </si>
  <si>
    <t>Other - Admin/TA/Lab</t>
  </si>
  <si>
    <t>Other - MasterStud</t>
  </si>
  <si>
    <t>€/yearly</t>
  </si>
  <si>
    <t>€/monthly</t>
  </si>
  <si>
    <t>ERC BUDGET TABLE in ERC Part B2</t>
  </si>
  <si>
    <t>Details in the ERC Work Programme</t>
  </si>
  <si>
    <t xml:space="preserve">Personnel costs including valorisation of 2,5% per project year </t>
  </si>
  <si>
    <t>€/Total</t>
  </si>
  <si>
    <t>€</t>
  </si>
  <si>
    <t>PostDoc &gt;8 Jahre (Senior)</t>
  </si>
  <si>
    <t>PostDoc &lt;8 Jahre</t>
  </si>
  <si>
    <t>PhD Student &gt;3 Jahre</t>
  </si>
  <si>
    <t>PhD Student &lt;3 Jahre</t>
  </si>
  <si>
    <t>PhD &gt; 3Jahre</t>
  </si>
  <si>
    <t>Postdocs &lt;8 Jahre</t>
  </si>
  <si>
    <t>Other: Master student</t>
  </si>
  <si>
    <t>Consumables</t>
  </si>
  <si>
    <t>ii. Total Other Direct Costs (in Euro)</t>
  </si>
  <si>
    <t>Direct Cost</t>
  </si>
  <si>
    <r>
      <t>B – Indirect Costs (overheads) 25% of Direct Costs</t>
    </r>
    <r>
      <rPr>
        <b/>
        <sz val="11"/>
        <color theme="1"/>
        <rFont val="Times New Roman"/>
        <family val="1"/>
      </rPr>
      <t xml:space="preserve"> (in Euro)</t>
    </r>
  </si>
  <si>
    <r>
      <t>C2 – Other Direct Costs with no overheads</t>
    </r>
    <r>
      <rPr>
        <b/>
        <sz val="11"/>
        <color theme="1"/>
        <rFont val="Times New Roman"/>
        <family val="1"/>
      </rPr>
      <t xml:space="preserve"> (in Euro)</t>
    </r>
  </si>
  <si>
    <t>Total Estimated Eligible Costs (A + B + C) (in Euro)</t>
  </si>
  <si>
    <t>Total Requested EU Contribution (in Euro)</t>
  </si>
  <si>
    <r>
      <rPr>
        <b/>
        <vertAlign val="superscript"/>
        <sz val="11"/>
        <color theme="1"/>
        <rFont val="Calibri"/>
        <family val="2"/>
        <scheme val="minor"/>
      </rPr>
      <t>2a</t>
    </r>
    <r>
      <rPr>
        <b/>
        <sz val="11"/>
        <color theme="1"/>
        <rFont val="Calibri"/>
        <family val="2"/>
        <scheme val="minor"/>
      </rPr>
      <t>PhD Student &gt;3 Jahre</t>
    </r>
  </si>
  <si>
    <r>
      <rPr>
        <b/>
        <vertAlign val="superscript"/>
        <sz val="11"/>
        <color theme="1"/>
        <rFont val="Calibri"/>
        <family val="2"/>
        <scheme val="minor"/>
      </rPr>
      <t>2b</t>
    </r>
    <r>
      <rPr>
        <b/>
        <sz val="11"/>
        <color theme="1"/>
        <rFont val="Calibri"/>
        <family val="2"/>
        <scheme val="minor"/>
      </rPr>
      <t>PhD Student &lt;3 Jahre</t>
    </r>
  </si>
  <si>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Master Student</t>
    </r>
  </si>
  <si>
    <r>
      <t>(</t>
    </r>
    <r>
      <rPr>
        <vertAlign val="superscript"/>
        <sz val="10"/>
        <rFont val="Calibri"/>
        <family val="2"/>
        <scheme val="minor"/>
      </rPr>
      <t>2a,b</t>
    </r>
    <r>
      <rPr>
        <sz val="10"/>
        <rFont val="Calibri"/>
        <family val="2"/>
        <scheme val="minor"/>
      </rPr>
      <t xml:space="preserve"> PhD salaries for 0,75 fte (in accordanc to FWF 0,75 fte (= 30h/week) employment rule) 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</si>
  <si>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PI (ERC-StG)</t>
    </r>
  </si>
  <si>
    <r>
      <t>(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PI: calculation is optional if employed already - see also for details in the ERC Work Programme or contact FSNW/H2020-FAQs )</t>
    </r>
  </si>
  <si>
    <t>PhD &gt; 3 Jahre</t>
  </si>
  <si>
    <t>Preis</t>
  </si>
  <si>
    <t xml:space="preserve">Laufzeit Gerät </t>
  </si>
  <si>
    <t>Abschr./Jahr</t>
  </si>
  <si>
    <t>Laufzeit Proj.</t>
  </si>
  <si>
    <t>Abschr. Gesamt</t>
  </si>
  <si>
    <t>Saldo</t>
  </si>
  <si>
    <t>Kosten Gerät #1:</t>
  </si>
  <si>
    <t>Laufzeit #1:</t>
  </si>
  <si>
    <t>Kosten Gerät #2:</t>
  </si>
  <si>
    <t>Laufzeit #2:</t>
  </si>
  <si>
    <t>Kosten Gerät #3:</t>
  </si>
  <si>
    <t>Laufzeit #3:</t>
  </si>
  <si>
    <t>Kosten Gerät #4:</t>
  </si>
  <si>
    <t>Laufzeit #4:</t>
  </si>
  <si>
    <t>Kosten Gerät #5:</t>
  </si>
  <si>
    <t>Laufzeit #5:</t>
  </si>
  <si>
    <t xml:space="preserve">Sachanlage                                             Nutzungsdauer </t>
  </si>
  <si>
    <t>Technische Anlagen und Maschinen      10 Jahre</t>
  </si>
  <si>
    <t>Laboreinrichtungen                                   10 Jahre</t>
  </si>
  <si>
    <t>Laborkleingeräte                                         5 Jahre</t>
  </si>
  <si>
    <t>EDV Anlagen                                                4 Jahre</t>
  </si>
  <si>
    <t>Calulate for the external Audit (certificates of the financial statements (CFS)) - c. 1,5% of the directc costs in the section "Other goods and services"</t>
  </si>
  <si>
    <t>Berechnung Abschreibungskosten Geräte/Depreciaton rates</t>
  </si>
  <si>
    <r>
      <t>(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Master student: max. 20h/week empoyment contracts possible)</t>
    </r>
  </si>
  <si>
    <t>Typischen Nutzungdauer für Sachanlagen an der Univeristät Wien</t>
  </si>
  <si>
    <t>please enter:  person-months in 6-month intervall</t>
  </si>
  <si>
    <t>Audit</t>
  </si>
  <si>
    <r>
      <rPr>
        <b/>
        <sz val="12"/>
        <color rgb="FFFF0000"/>
        <rFont val="Calibri"/>
        <family val="2"/>
        <scheme val="minor"/>
      </rPr>
      <t>2016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*KV-Sätze</t>
    </r>
  </si>
  <si>
    <t>(* All salaries 2016 (in accord. to KV = Kollektivvertrag) are brutto-brutto, i.e. annual gross-gross salary costs, including employer contributions; KV depends on experiences)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</si>
</sst>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name val="Arial"/>
      <family val="2"/>
    </font>
    <font>
      <b/>
      <sz val="10"/>
      <color rgb="FFFFFF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Arial Black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/>
    <xf numFmtId="0" fontId="0" fillId="0" borderId="0" xfId="0" applyBorder="1"/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0" borderId="0" xfId="0" applyFont="1"/>
    <xf numFmtId="0" fontId="1" fillId="0" borderId="16" xfId="0" applyFont="1" applyBorder="1"/>
    <xf numFmtId="0" fontId="3" fillId="0" borderId="16" xfId="0" applyFont="1" applyBorder="1"/>
    <xf numFmtId="0" fontId="3" fillId="0" borderId="0" xfId="0" applyFont="1" applyBorder="1"/>
    <xf numFmtId="0" fontId="6" fillId="7" borderId="18" xfId="0" applyNumberFormat="1" applyFont="1" applyFill="1" applyBorder="1" applyAlignment="1">
      <alignment horizontal="right"/>
    </xf>
    <xf numFmtId="0" fontId="6" fillId="3" borderId="17" xfId="0" applyNumberFormat="1" applyFont="1" applyFill="1" applyBorder="1" applyAlignment="1">
      <alignment horizontal="center"/>
    </xf>
    <xf numFmtId="0" fontId="6" fillId="6" borderId="17" xfId="0" applyNumberFormat="1" applyFont="1" applyFill="1" applyBorder="1" applyAlignment="1">
      <alignment horizontal="center"/>
    </xf>
    <xf numFmtId="0" fontId="6" fillId="5" borderId="17" xfId="0" applyNumberFormat="1" applyFont="1" applyFill="1" applyBorder="1" applyAlignment="1">
      <alignment horizontal="center"/>
    </xf>
    <xf numFmtId="0" fontId="7" fillId="8" borderId="9" xfId="0" applyNumberFormat="1" applyFont="1" applyFill="1" applyBorder="1" applyAlignment="1">
      <alignment horizontal="center"/>
    </xf>
    <xf numFmtId="0" fontId="7" fillId="8" borderId="21" xfId="0" applyNumberFormat="1" applyFont="1" applyFill="1" applyBorder="1" applyAlignment="1">
      <alignment horizontal="center"/>
    </xf>
    <xf numFmtId="0" fontId="0" fillId="0" borderId="26" xfId="0" applyBorder="1"/>
    <xf numFmtId="0" fontId="8" fillId="0" borderId="3" xfId="0" applyFont="1" applyBorder="1"/>
    <xf numFmtId="0" fontId="11" fillId="0" borderId="0" xfId="0" applyFont="1"/>
    <xf numFmtId="0" fontId="6" fillId="3" borderId="31" xfId="0" applyNumberFormat="1" applyFont="1" applyFill="1" applyBorder="1" applyAlignment="1">
      <alignment horizontal="center"/>
    </xf>
    <xf numFmtId="0" fontId="7" fillId="8" borderId="32" xfId="0" applyNumberFormat="1" applyFont="1" applyFill="1" applyBorder="1" applyAlignment="1">
      <alignment horizontal="center"/>
    </xf>
    <xf numFmtId="0" fontId="6" fillId="9" borderId="34" xfId="0" applyNumberFormat="1" applyFont="1" applyFill="1" applyBorder="1" applyAlignment="1">
      <alignment horizontal="right"/>
    </xf>
    <xf numFmtId="0" fontId="6" fillId="9" borderId="36" xfId="0" applyNumberFormat="1" applyFont="1" applyFill="1" applyBorder="1" applyAlignment="1">
      <alignment horizontal="right"/>
    </xf>
    <xf numFmtId="0" fontId="6" fillId="9" borderId="38" xfId="0" applyNumberFormat="1" applyFont="1" applyFill="1" applyBorder="1" applyAlignment="1">
      <alignment horizontal="right"/>
    </xf>
    <xf numFmtId="0" fontId="1" fillId="0" borderId="41" xfId="0" applyFont="1" applyFill="1" applyBorder="1"/>
    <xf numFmtId="0" fontId="1" fillId="0" borderId="40" xfId="0" applyFont="1" applyBorder="1"/>
    <xf numFmtId="0" fontId="1" fillId="0" borderId="23" xfId="0" applyFont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0" fontId="6" fillId="14" borderId="20" xfId="0" applyNumberFormat="1" applyFont="1" applyFill="1" applyBorder="1" applyAlignment="1">
      <alignment horizontal="center"/>
    </xf>
    <xf numFmtId="3" fontId="8" fillId="0" borderId="3" xfId="0" applyNumberFormat="1" applyFont="1" applyBorder="1"/>
    <xf numFmtId="3" fontId="9" fillId="0" borderId="3" xfId="0" applyNumberFormat="1" applyFont="1" applyBorder="1"/>
    <xf numFmtId="0" fontId="2" fillId="0" borderId="0" xfId="0" applyFont="1"/>
    <xf numFmtId="3" fontId="1" fillId="0" borderId="26" xfId="0" applyNumberFormat="1" applyFont="1" applyBorder="1"/>
    <xf numFmtId="3" fontId="1" fillId="0" borderId="27" xfId="0" applyNumberFormat="1" applyFont="1" applyBorder="1"/>
    <xf numFmtId="0" fontId="13" fillId="0" borderId="0" xfId="1" applyAlignment="1">
      <alignment wrapText="1"/>
    </xf>
    <xf numFmtId="0" fontId="9" fillId="0" borderId="3" xfId="0" applyFont="1" applyBorder="1" applyAlignment="1">
      <alignment vertical="center"/>
    </xf>
    <xf numFmtId="3" fontId="0" fillId="0" borderId="0" xfId="0" applyNumberFormat="1" applyFont="1" applyFill="1" applyBorder="1"/>
    <xf numFmtId="0" fontId="14" fillId="0" borderId="0" xfId="0" applyFont="1"/>
    <xf numFmtId="3" fontId="14" fillId="0" borderId="0" xfId="0" applyNumberFormat="1" applyFont="1" applyFill="1" applyBorder="1"/>
    <xf numFmtId="0" fontId="1" fillId="2" borderId="23" xfId="0" applyFont="1" applyFill="1" applyBorder="1" applyAlignment="1">
      <alignment vertical="center"/>
    </xf>
    <xf numFmtId="0" fontId="1" fillId="11" borderId="23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0" fillId="9" borderId="11" xfId="0" applyNumberFormat="1" applyFill="1" applyBorder="1" applyAlignment="1">
      <alignment horizontal="center"/>
    </xf>
    <xf numFmtId="3" fontId="0" fillId="9" borderId="13" xfId="0" applyNumberFormat="1" applyFill="1" applyBorder="1" applyAlignment="1">
      <alignment horizontal="center"/>
    </xf>
    <xf numFmtId="3" fontId="0" fillId="9" borderId="2" xfId="0" applyNumberFormat="1" applyFill="1" applyBorder="1" applyAlignment="1">
      <alignment horizontal="center"/>
    </xf>
    <xf numFmtId="3" fontId="0" fillId="9" borderId="4" xfId="0" applyNumberFormat="1" applyFill="1" applyBorder="1" applyAlignment="1">
      <alignment horizontal="center"/>
    </xf>
    <xf numFmtId="3" fontId="0" fillId="9" borderId="5" xfId="0" applyNumberFormat="1" applyFill="1" applyBorder="1" applyAlignment="1">
      <alignment horizontal="center"/>
    </xf>
    <xf numFmtId="3" fontId="0" fillId="9" borderId="7" xfId="0" applyNumberFormat="1" applyFill="1" applyBorder="1" applyAlignment="1">
      <alignment horizontal="center"/>
    </xf>
    <xf numFmtId="3" fontId="0" fillId="9" borderId="8" xfId="0" applyNumberFormat="1" applyFill="1" applyBorder="1" applyAlignment="1">
      <alignment horizontal="center"/>
    </xf>
    <xf numFmtId="3" fontId="0" fillId="9" borderId="10" xfId="0" applyNumberFormat="1" applyFill="1" applyBorder="1" applyAlignment="1">
      <alignment horizontal="center"/>
    </xf>
    <xf numFmtId="0" fontId="1" fillId="9" borderId="42" xfId="0" applyFont="1" applyFill="1" applyBorder="1"/>
    <xf numFmtId="0" fontId="1" fillId="9" borderId="43" xfId="0" applyFont="1" applyFill="1" applyBorder="1"/>
    <xf numFmtId="0" fontId="3" fillId="9" borderId="43" xfId="0" applyFont="1" applyFill="1" applyBorder="1"/>
    <xf numFmtId="0" fontId="2" fillId="2" borderId="44" xfId="0" applyFont="1" applyFill="1" applyBorder="1" applyAlignment="1">
      <alignment horizontal="center"/>
    </xf>
    <xf numFmtId="0" fontId="3" fillId="9" borderId="45" xfId="0" applyFont="1" applyFill="1" applyBorder="1"/>
    <xf numFmtId="3" fontId="9" fillId="13" borderId="3" xfId="0" applyNumberFormat="1" applyFont="1" applyFill="1" applyBorder="1"/>
    <xf numFmtId="3" fontId="1" fillId="13" borderId="3" xfId="0" applyNumberFormat="1" applyFont="1" applyFill="1" applyBorder="1"/>
    <xf numFmtId="0" fontId="0" fillId="0" borderId="39" xfId="0" applyBorder="1" applyAlignment="1">
      <alignment horizontal="center"/>
    </xf>
    <xf numFmtId="0" fontId="22" fillId="0" borderId="33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35" xfId="0" applyNumberFormat="1" applyFont="1" applyBorder="1" applyAlignment="1">
      <alignment horizontal="center"/>
    </xf>
    <xf numFmtId="0" fontId="22" fillId="0" borderId="3" xfId="0" applyNumberFormat="1" applyFont="1" applyBorder="1" applyAlignment="1">
      <alignment horizontal="center"/>
    </xf>
    <xf numFmtId="0" fontId="22" fillId="0" borderId="37" xfId="0" applyNumberFormat="1" applyFont="1" applyBorder="1" applyAlignment="1">
      <alignment horizontal="center"/>
    </xf>
    <xf numFmtId="0" fontId="22" fillId="10" borderId="6" xfId="0" applyNumberFormat="1" applyFont="1" applyFill="1" applyBorder="1" applyAlignment="1">
      <alignment horizontal="center"/>
    </xf>
    <xf numFmtId="0" fontId="23" fillId="8" borderId="25" xfId="0" applyFont="1" applyFill="1" applyBorder="1"/>
    <xf numFmtId="0" fontId="3" fillId="2" borderId="19" xfId="0" applyNumberFormat="1" applyFont="1" applyFill="1" applyBorder="1" applyAlignment="1">
      <alignment horizontal="right"/>
    </xf>
    <xf numFmtId="0" fontId="24" fillId="0" borderId="46" xfId="0" applyFont="1" applyBorder="1"/>
    <xf numFmtId="0" fontId="25" fillId="0" borderId="47" xfId="0" applyFont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26" fillId="0" borderId="50" xfId="0" applyFont="1" applyBorder="1" applyAlignment="1">
      <alignment horizontal="center" vertical="top"/>
    </xf>
    <xf numFmtId="0" fontId="0" fillId="0" borderId="52" xfId="0" applyBorder="1" applyAlignment="1">
      <alignment horizontal="right"/>
    </xf>
    <xf numFmtId="164" fontId="0" fillId="9" borderId="30" xfId="0" applyNumberFormat="1" applyFill="1" applyBorder="1"/>
    <xf numFmtId="0" fontId="0" fillId="0" borderId="3" xfId="0" applyBorder="1"/>
    <xf numFmtId="1" fontId="0" fillId="9" borderId="3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9" borderId="48" xfId="0" applyNumberFormat="1" applyFill="1" applyBorder="1"/>
    <xf numFmtId="0" fontId="0" fillId="0" borderId="6" xfId="0" applyBorder="1"/>
    <xf numFmtId="1" fontId="0" fillId="9" borderId="6" xfId="0" applyNumberFormat="1" applyFill="1" applyBorder="1" applyAlignment="1">
      <alignment horizontal="center"/>
    </xf>
    <xf numFmtId="0" fontId="0" fillId="0" borderId="54" xfId="0" applyBorder="1"/>
    <xf numFmtId="164" fontId="0" fillId="0" borderId="55" xfId="0" applyNumberFormat="1" applyBorder="1"/>
    <xf numFmtId="0" fontId="0" fillId="0" borderId="56" xfId="0" applyBorder="1"/>
    <xf numFmtId="164" fontId="0" fillId="0" borderId="56" xfId="0" applyNumberFormat="1" applyBorder="1"/>
    <xf numFmtId="0" fontId="27" fillId="0" borderId="0" xfId="0" applyFont="1"/>
    <xf numFmtId="3" fontId="0" fillId="0" borderId="27" xfId="0" applyNumberFormat="1" applyBorder="1" applyAlignment="1">
      <alignment horizontal="right"/>
    </xf>
    <xf numFmtId="164" fontId="0" fillId="12" borderId="0" xfId="0" applyNumberFormat="1" applyFill="1" applyBorder="1"/>
    <xf numFmtId="164" fontId="0" fillId="12" borderId="53" xfId="0" applyNumberFormat="1" applyFill="1" applyBorder="1"/>
    <xf numFmtId="164" fontId="0" fillId="12" borderId="56" xfId="0" applyNumberFormat="1" applyFill="1" applyBorder="1"/>
    <xf numFmtId="164" fontId="0" fillId="12" borderId="57" xfId="0" applyNumberFormat="1" applyFill="1" applyBorder="1"/>
    <xf numFmtId="0" fontId="26" fillId="12" borderId="50" xfId="0" applyFont="1" applyFill="1" applyBorder="1" applyAlignment="1">
      <alignment horizontal="center" vertical="top"/>
    </xf>
    <xf numFmtId="0" fontId="26" fillId="12" borderId="51" xfId="0" applyFont="1" applyFill="1" applyBorder="1" applyAlignment="1">
      <alignment horizontal="right" vertical="top"/>
    </xf>
    <xf numFmtId="0" fontId="9" fillId="0" borderId="28" xfId="0" applyFont="1" applyBorder="1" applyAlignment="1"/>
    <xf numFmtId="0" fontId="0" fillId="0" borderId="29" xfId="0" applyBorder="1" applyAlignment="1"/>
    <xf numFmtId="0" fontId="0" fillId="0" borderId="30" xfId="0" applyBorder="1" applyAlignment="1"/>
    <xf numFmtId="0" fontId="1" fillId="12" borderId="24" xfId="0" applyFont="1" applyFill="1" applyBorder="1" applyAlignment="1">
      <alignment horizontal="center"/>
    </xf>
    <xf numFmtId="0" fontId="12" fillId="2" borderId="0" xfId="0" applyFont="1" applyFill="1" applyAlignment="1"/>
    <xf numFmtId="0" fontId="0" fillId="0" borderId="0" xfId="0" applyAlignment="1"/>
    <xf numFmtId="0" fontId="9" fillId="0" borderId="3" xfId="0" applyFont="1" applyBorder="1" applyAlignment="1">
      <alignment vertical="center"/>
    </xf>
    <xf numFmtId="0" fontId="9" fillId="13" borderId="28" xfId="0" applyFont="1" applyFill="1" applyBorder="1" applyAlignment="1"/>
    <xf numFmtId="0" fontId="0" fillId="13" borderId="29" xfId="0" applyFill="1" applyBorder="1" applyAlignment="1"/>
    <xf numFmtId="0" fontId="0" fillId="13" borderId="30" xfId="0" applyFill="1" applyBorder="1" applyAlignment="1"/>
    <xf numFmtId="0" fontId="8" fillId="0" borderId="28" xfId="0" applyFont="1" applyBorder="1" applyAlignment="1"/>
    <xf numFmtId="0" fontId="9" fillId="0" borderId="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0" fillId="0" borderId="3" xfId="0" applyFont="1" applyBorder="1" applyAlignment="1"/>
    <xf numFmtId="0" fontId="0" fillId="0" borderId="3" xfId="0" applyBorder="1" applyAlignment="1"/>
  </cellXfs>
  <cellStyles count="3">
    <cellStyle name="Besuchter Hyperlink" xfId="2" builtinId="9" hidden="1"/>
    <cellStyle name="Link" xfId="1" builtinId="8"/>
    <cellStyle name="Standard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research/participants/data/ref/h2020/wp/2014_2015/erc/h2020-wp15-erc_en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0"/>
  <sheetViews>
    <sheetView tabSelected="1" zoomScaleNormal="100" zoomScalePageLayoutView="125" workbookViewId="0">
      <selection activeCell="A23" sqref="A23"/>
    </sheetView>
  </sheetViews>
  <sheetFormatPr baseColWidth="10" defaultRowHeight="14.4" x14ac:dyDescent="0.3"/>
  <cols>
    <col min="1" max="1" width="22.6640625" customWidth="1"/>
    <col min="2" max="2" width="13.44140625" customWidth="1"/>
    <col min="3" max="3" width="12.6640625" customWidth="1"/>
    <col min="4" max="4" width="17" customWidth="1"/>
    <col min="5" max="5" width="17.109375" customWidth="1"/>
    <col min="6" max="6" width="14.33203125" customWidth="1"/>
    <col min="7" max="7" width="15" customWidth="1"/>
    <col min="8" max="8" width="14.6640625" customWidth="1"/>
    <col min="14" max="14" width="12.33203125" customWidth="1"/>
    <col min="15" max="15" width="13" customWidth="1"/>
  </cols>
  <sheetData>
    <row r="1" spans="1:15" ht="16.2" thickBot="1" x14ac:dyDescent="0.35">
      <c r="A1" s="2" t="s">
        <v>1</v>
      </c>
      <c r="B1" s="31"/>
      <c r="C1" s="31"/>
      <c r="D1" s="31"/>
      <c r="E1" s="31"/>
    </row>
    <row r="2" spans="1:15" ht="15.45" customHeight="1" thickTop="1" thickBot="1" x14ac:dyDescent="0.35">
      <c r="A2" s="57" t="s">
        <v>79</v>
      </c>
      <c r="B2" s="4" t="s">
        <v>24</v>
      </c>
      <c r="C2" s="5" t="s">
        <v>25</v>
      </c>
      <c r="D2" s="1"/>
      <c r="E2" s="37" t="s">
        <v>80</v>
      </c>
      <c r="F2" s="6"/>
      <c r="G2" s="6"/>
      <c r="H2" s="6"/>
    </row>
    <row r="3" spans="1:15" ht="16.8" thickTop="1" x14ac:dyDescent="0.3">
      <c r="A3" s="54" t="s">
        <v>49</v>
      </c>
      <c r="B3" s="46">
        <v>125000</v>
      </c>
      <c r="C3" s="47">
        <f t="shared" ref="C3" si="0">B3/12</f>
        <v>10416.666666666666</v>
      </c>
      <c r="D3" s="3"/>
      <c r="E3" s="37" t="s">
        <v>50</v>
      </c>
      <c r="F3" s="6"/>
      <c r="G3" s="6"/>
      <c r="H3" s="6"/>
    </row>
    <row r="4" spans="1:15" x14ac:dyDescent="0.3">
      <c r="A4" s="55" t="s">
        <v>31</v>
      </c>
      <c r="B4" s="48">
        <v>72112.17</v>
      </c>
      <c r="C4" s="49">
        <v>6120.26</v>
      </c>
      <c r="D4" s="3"/>
      <c r="E4" s="6"/>
      <c r="F4" s="6"/>
      <c r="G4" s="6"/>
      <c r="H4" s="6"/>
    </row>
    <row r="5" spans="1:15" x14ac:dyDescent="0.3">
      <c r="A5" s="55" t="s">
        <v>32</v>
      </c>
      <c r="B5" s="48">
        <v>65109.87</v>
      </c>
      <c r="C5" s="49">
        <v>5536.74</v>
      </c>
      <c r="D5" s="3"/>
      <c r="E5" s="6"/>
      <c r="F5" s="6"/>
      <c r="G5" s="6"/>
      <c r="H5" s="6"/>
    </row>
    <row r="6" spans="1:15" ht="16.2" x14ac:dyDescent="0.3">
      <c r="A6" s="55" t="s">
        <v>45</v>
      </c>
      <c r="B6" s="48">
        <v>58111.18</v>
      </c>
      <c r="C6" s="49">
        <v>4953.51</v>
      </c>
      <c r="D6" s="3"/>
      <c r="E6" s="38" t="s">
        <v>48</v>
      </c>
      <c r="F6" s="36"/>
      <c r="G6" s="6"/>
      <c r="H6" s="6"/>
    </row>
    <row r="7" spans="1:15" ht="16.2" x14ac:dyDescent="0.3">
      <c r="A7" s="55" t="s">
        <v>46</v>
      </c>
      <c r="B7" s="48">
        <v>48955.43</v>
      </c>
      <c r="C7" s="49">
        <v>4190.54</v>
      </c>
      <c r="D7" s="3"/>
      <c r="E7" s="6"/>
      <c r="F7" s="6"/>
      <c r="G7" s="6"/>
      <c r="H7" s="6"/>
    </row>
    <row r="8" spans="1:15" x14ac:dyDescent="0.3">
      <c r="A8" s="56" t="s">
        <v>0</v>
      </c>
      <c r="B8" s="50">
        <v>34954.43</v>
      </c>
      <c r="C8" s="51">
        <v>3023.79</v>
      </c>
      <c r="D8" s="3"/>
      <c r="E8" s="6"/>
      <c r="F8" s="6"/>
      <c r="G8" s="6"/>
      <c r="H8" s="6"/>
    </row>
    <row r="9" spans="1:15" ht="16.8" thickBot="1" x14ac:dyDescent="0.35">
      <c r="A9" s="58" t="s">
        <v>47</v>
      </c>
      <c r="B9" s="52">
        <v>17597.72</v>
      </c>
      <c r="C9" s="53">
        <v>1577.39</v>
      </c>
      <c r="D9" s="3"/>
      <c r="E9" s="6" t="s">
        <v>75</v>
      </c>
      <c r="F9" s="6"/>
      <c r="G9" s="6"/>
      <c r="H9" s="6"/>
    </row>
    <row r="10" spans="1:15" ht="15.6" thickTop="1" thickBot="1" x14ac:dyDescent="0.35"/>
    <row r="11" spans="1:15" ht="15.6" thickTop="1" thickBot="1" x14ac:dyDescent="0.35">
      <c r="B11" s="19">
        <v>2017</v>
      </c>
      <c r="C11" s="11">
        <v>2017</v>
      </c>
      <c r="D11" s="12">
        <v>2018</v>
      </c>
      <c r="E11" s="12">
        <v>2018</v>
      </c>
      <c r="F11" s="13">
        <v>2019</v>
      </c>
      <c r="G11" s="13">
        <v>2019</v>
      </c>
      <c r="H11" s="28">
        <v>2020</v>
      </c>
      <c r="I11" s="28">
        <v>2020</v>
      </c>
      <c r="J11" s="28">
        <v>2021</v>
      </c>
      <c r="K11" s="28">
        <v>2021</v>
      </c>
      <c r="L11" s="28">
        <v>2022</v>
      </c>
      <c r="M11" s="28">
        <v>2022</v>
      </c>
      <c r="N11" s="10" t="s">
        <v>10</v>
      </c>
    </row>
    <row r="12" spans="1:15" ht="15" thickBot="1" x14ac:dyDescent="0.35">
      <c r="A12" s="68" t="s">
        <v>13</v>
      </c>
      <c r="B12" s="20">
        <v>6</v>
      </c>
      <c r="C12" s="14">
        <v>6</v>
      </c>
      <c r="D12" s="14">
        <v>6</v>
      </c>
      <c r="E12" s="14">
        <v>6</v>
      </c>
      <c r="F12" s="14">
        <v>6</v>
      </c>
      <c r="G12" s="14">
        <v>6</v>
      </c>
      <c r="H12" s="14">
        <v>6</v>
      </c>
      <c r="I12" s="14">
        <v>6</v>
      </c>
      <c r="J12" s="14">
        <v>6</v>
      </c>
      <c r="K12" s="14">
        <v>6</v>
      </c>
      <c r="L12" s="15">
        <v>0</v>
      </c>
      <c r="M12" s="15">
        <v>0</v>
      </c>
      <c r="N12" s="69">
        <f t="shared" ref="N12:N19" si="1">SUM(B12:M12)</f>
        <v>60</v>
      </c>
    </row>
    <row r="13" spans="1:15" ht="15" thickTop="1" x14ac:dyDescent="0.3">
      <c r="A13" s="7" t="s">
        <v>4</v>
      </c>
      <c r="B13" s="62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21">
        <f t="shared" si="1"/>
        <v>0</v>
      </c>
      <c r="O13" t="s">
        <v>77</v>
      </c>
    </row>
    <row r="14" spans="1:15" x14ac:dyDescent="0.3">
      <c r="A14" s="7" t="s">
        <v>31</v>
      </c>
      <c r="B14" s="64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22">
        <f t="shared" si="1"/>
        <v>0</v>
      </c>
    </row>
    <row r="15" spans="1:15" x14ac:dyDescent="0.3">
      <c r="A15" s="7" t="s">
        <v>32</v>
      </c>
      <c r="B15" s="64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22">
        <f t="shared" si="1"/>
        <v>0</v>
      </c>
    </row>
    <row r="16" spans="1:15" x14ac:dyDescent="0.3">
      <c r="A16" s="7" t="s">
        <v>33</v>
      </c>
      <c r="B16" s="64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23">
        <f t="shared" si="1"/>
        <v>0</v>
      </c>
    </row>
    <row r="17" spans="1:15" x14ac:dyDescent="0.3">
      <c r="A17" s="7" t="s">
        <v>34</v>
      </c>
      <c r="B17" s="64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22">
        <f t="shared" si="1"/>
        <v>0</v>
      </c>
    </row>
    <row r="18" spans="1:15" x14ac:dyDescent="0.3">
      <c r="A18" s="8" t="s">
        <v>12</v>
      </c>
      <c r="B18" s="64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22">
        <f t="shared" si="1"/>
        <v>0</v>
      </c>
    </row>
    <row r="19" spans="1:15" ht="15" thickBot="1" x14ac:dyDescent="0.35">
      <c r="A19" s="9" t="s">
        <v>37</v>
      </c>
      <c r="B19" s="66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22">
        <f t="shared" si="1"/>
        <v>0</v>
      </c>
    </row>
    <row r="20" spans="1:15" ht="15" thickBot="1" x14ac:dyDescent="0.35">
      <c r="A20" s="24" t="s">
        <v>11</v>
      </c>
      <c r="B20" s="61">
        <f>SUM(B13:B19)</f>
        <v>0</v>
      </c>
      <c r="C20" s="61">
        <f t="shared" ref="C20:M20" si="2">SUM(C13:C19)</f>
        <v>0</v>
      </c>
      <c r="D20" s="61">
        <f t="shared" si="2"/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61">
        <f t="shared" si="2"/>
        <v>0</v>
      </c>
      <c r="K20" s="61">
        <f t="shared" si="2"/>
        <v>0</v>
      </c>
      <c r="L20" s="61">
        <f t="shared" si="2"/>
        <v>0</v>
      </c>
      <c r="M20" s="61">
        <f t="shared" si="2"/>
        <v>0</v>
      </c>
      <c r="N20" s="25">
        <f>SUM(N13:N19)</f>
        <v>0</v>
      </c>
    </row>
    <row r="22" spans="1:15" ht="16.8" thickBot="1" x14ac:dyDescent="0.45">
      <c r="A22" s="101" t="s">
        <v>26</v>
      </c>
      <c r="B22" s="102"/>
      <c r="C22" s="102"/>
      <c r="D22" s="102"/>
      <c r="E22" s="102"/>
      <c r="F22" s="102"/>
      <c r="H22" s="100" t="s">
        <v>28</v>
      </c>
      <c r="I22" s="100"/>
      <c r="J22" s="100"/>
      <c r="K22" s="100"/>
      <c r="L22" s="100"/>
      <c r="M22" s="100"/>
      <c r="N22" s="100"/>
      <c r="O22" s="100"/>
    </row>
    <row r="23" spans="1:15" ht="29.4" thickBot="1" x14ac:dyDescent="0.35">
      <c r="A23" s="34" t="s">
        <v>27</v>
      </c>
      <c r="B23" s="103" t="s">
        <v>2</v>
      </c>
      <c r="C23" s="103"/>
      <c r="D23" s="103"/>
      <c r="E23" s="103"/>
      <c r="F23" s="35" t="s">
        <v>14</v>
      </c>
      <c r="H23" s="39" t="s">
        <v>3</v>
      </c>
      <c r="I23" s="40">
        <v>2017</v>
      </c>
      <c r="J23" s="41">
        <v>2018</v>
      </c>
      <c r="K23" s="42">
        <v>2019</v>
      </c>
      <c r="L23" s="43">
        <v>2020</v>
      </c>
      <c r="M23" s="44">
        <v>2021</v>
      </c>
      <c r="N23" s="44">
        <v>2022</v>
      </c>
      <c r="O23" s="45" t="s">
        <v>29</v>
      </c>
    </row>
    <row r="24" spans="1:15" x14ac:dyDescent="0.3">
      <c r="B24" s="108" t="s">
        <v>40</v>
      </c>
      <c r="C24" s="103" t="s">
        <v>3</v>
      </c>
      <c r="D24" s="17" t="s">
        <v>4</v>
      </c>
      <c r="E24" s="17"/>
      <c r="F24" s="29">
        <f>SUM(O24)</f>
        <v>0</v>
      </c>
      <c r="H24" s="16" t="s">
        <v>4</v>
      </c>
      <c r="I24" s="27">
        <f>INT((B13+C13)*C3*1.025)</f>
        <v>0</v>
      </c>
      <c r="J24" s="27">
        <f>INT((D13+E13)*(C3*1.025*1.025))</f>
        <v>0</v>
      </c>
      <c r="K24" s="27">
        <f>INT((F13+G13)*(C3*1.025*1.025*1.025))</f>
        <v>0</v>
      </c>
      <c r="L24" s="27">
        <f>INT((H13+I13)*(C3*1.025*1.025*1.025*1.025))</f>
        <v>0</v>
      </c>
      <c r="M24" s="27">
        <f>INT((J13+K13)*(C3*1.025*1.025*1.025*1.025*1.025))</f>
        <v>0</v>
      </c>
      <c r="N24" s="27">
        <f>INT((L13+M13)*(C3*1.025*1.025*1.025*1.025*1.025*1.025))</f>
        <v>0</v>
      </c>
      <c r="O24" s="32">
        <f>SUM(I24:N24)</f>
        <v>0</v>
      </c>
    </row>
    <row r="25" spans="1:15" x14ac:dyDescent="0.3">
      <c r="B25" s="109"/>
      <c r="C25" s="103"/>
      <c r="D25" s="17" t="s">
        <v>5</v>
      </c>
      <c r="E25" s="17"/>
      <c r="F25" s="29">
        <f>SUM(O25)</f>
        <v>0</v>
      </c>
      <c r="H25" s="16" t="s">
        <v>5</v>
      </c>
      <c r="I25" s="27">
        <f t="shared" ref="I25:I30" si="3">INT((B14+C14)*C4*1.025)</f>
        <v>0</v>
      </c>
      <c r="J25" s="27">
        <f t="shared" ref="J25:J30" si="4">INT((D14+E14)*(C4*1.025*1.025))</f>
        <v>0</v>
      </c>
      <c r="K25" s="27">
        <f t="shared" ref="K25:K30" si="5">INT((F14+G14)*(C4*1.025*1.025*1.025))</f>
        <v>0</v>
      </c>
      <c r="L25" s="27">
        <f t="shared" ref="L25:L30" si="6">INT((H14+I14)*(C4*1.025*1.025*1.025*1.025))</f>
        <v>0</v>
      </c>
      <c r="M25" s="27">
        <f t="shared" ref="M25:M30" si="7">INT((J14+K14)*(C4*1.025*1.025*1.025*1.025*1.025))</f>
        <v>0</v>
      </c>
      <c r="N25" s="27">
        <f t="shared" ref="N25:N30" si="8">INT((L14+M14)*(C4*1.025*1.025*1.025*1.025*1.025*1.025))</f>
        <v>0</v>
      </c>
      <c r="O25" s="32">
        <f t="shared" ref="O25:O30" si="9">SUM(I25:N25)</f>
        <v>0</v>
      </c>
    </row>
    <row r="26" spans="1:15" x14ac:dyDescent="0.3">
      <c r="B26" s="109"/>
      <c r="C26" s="103"/>
      <c r="D26" s="17" t="s">
        <v>6</v>
      </c>
      <c r="E26" s="17"/>
      <c r="F26" s="29">
        <f>SUM(O26)</f>
        <v>0</v>
      </c>
      <c r="H26" s="16" t="s">
        <v>36</v>
      </c>
      <c r="I26" s="27">
        <f t="shared" si="3"/>
        <v>0</v>
      </c>
      <c r="J26" s="27">
        <f t="shared" si="4"/>
        <v>0</v>
      </c>
      <c r="K26" s="27">
        <f t="shared" si="5"/>
        <v>0</v>
      </c>
      <c r="L26" s="27">
        <f t="shared" si="6"/>
        <v>0</v>
      </c>
      <c r="M26" s="27">
        <f t="shared" si="7"/>
        <v>0</v>
      </c>
      <c r="N26" s="27">
        <f t="shared" si="8"/>
        <v>0</v>
      </c>
      <c r="O26" s="32">
        <f t="shared" si="9"/>
        <v>0</v>
      </c>
    </row>
    <row r="27" spans="1:15" x14ac:dyDescent="0.3">
      <c r="B27" s="109"/>
      <c r="C27" s="103"/>
      <c r="D27" s="17" t="s">
        <v>7</v>
      </c>
      <c r="E27" s="17"/>
      <c r="F27" s="29">
        <f>SUM(O27:O28)</f>
        <v>0</v>
      </c>
      <c r="H27" s="16" t="s">
        <v>51</v>
      </c>
      <c r="I27" s="27">
        <f t="shared" si="3"/>
        <v>0</v>
      </c>
      <c r="J27" s="27">
        <f t="shared" si="4"/>
        <v>0</v>
      </c>
      <c r="K27" s="27">
        <f t="shared" si="5"/>
        <v>0</v>
      </c>
      <c r="L27" s="27">
        <f t="shared" si="6"/>
        <v>0</v>
      </c>
      <c r="M27" s="27">
        <f t="shared" si="7"/>
        <v>0</v>
      </c>
      <c r="N27" s="27">
        <f t="shared" si="8"/>
        <v>0</v>
      </c>
      <c r="O27" s="32">
        <f t="shared" si="9"/>
        <v>0</v>
      </c>
    </row>
    <row r="28" spans="1:15" x14ac:dyDescent="0.3">
      <c r="B28" s="109"/>
      <c r="C28" s="103"/>
      <c r="D28" s="17" t="s">
        <v>8</v>
      </c>
      <c r="E28" s="17"/>
      <c r="F28" s="29">
        <f>SUM(O29:O30)</f>
        <v>0</v>
      </c>
      <c r="H28" s="16" t="s">
        <v>35</v>
      </c>
      <c r="I28" s="27">
        <f t="shared" si="3"/>
        <v>0</v>
      </c>
      <c r="J28" s="27">
        <f t="shared" si="4"/>
        <v>0</v>
      </c>
      <c r="K28" s="27">
        <f t="shared" si="5"/>
        <v>0</v>
      </c>
      <c r="L28" s="27">
        <f t="shared" si="6"/>
        <v>0</v>
      </c>
      <c r="M28" s="27">
        <f t="shared" si="7"/>
        <v>0</v>
      </c>
      <c r="N28" s="27">
        <f t="shared" si="8"/>
        <v>0</v>
      </c>
      <c r="O28" s="32">
        <f t="shared" si="9"/>
        <v>0</v>
      </c>
    </row>
    <row r="29" spans="1:15" x14ac:dyDescent="0.3">
      <c r="B29" s="109"/>
      <c r="C29" s="114" t="s">
        <v>9</v>
      </c>
      <c r="D29" s="115"/>
      <c r="E29" s="115"/>
      <c r="F29" s="30">
        <f>SUM(F24:F28)</f>
        <v>0</v>
      </c>
      <c r="H29" s="16" t="s">
        <v>22</v>
      </c>
      <c r="I29" s="27">
        <f t="shared" si="3"/>
        <v>0</v>
      </c>
      <c r="J29" s="27">
        <f t="shared" si="4"/>
        <v>0</v>
      </c>
      <c r="K29" s="27">
        <f t="shared" si="5"/>
        <v>0</v>
      </c>
      <c r="L29" s="27">
        <f t="shared" si="6"/>
        <v>0</v>
      </c>
      <c r="M29" s="27">
        <f t="shared" si="7"/>
        <v>0</v>
      </c>
      <c r="N29" s="27">
        <f t="shared" si="8"/>
        <v>0</v>
      </c>
      <c r="O29" s="32">
        <f t="shared" si="9"/>
        <v>0</v>
      </c>
    </row>
    <row r="30" spans="1:15" ht="15" thickBot="1" x14ac:dyDescent="0.35">
      <c r="B30" s="109"/>
      <c r="C30" s="97" t="s">
        <v>15</v>
      </c>
      <c r="D30" s="98"/>
      <c r="E30" s="99"/>
      <c r="F30" s="29">
        <v>0</v>
      </c>
      <c r="H30" s="16" t="s">
        <v>23</v>
      </c>
      <c r="I30" s="90">
        <f t="shared" si="3"/>
        <v>0</v>
      </c>
      <c r="J30" s="90">
        <f t="shared" si="4"/>
        <v>0</v>
      </c>
      <c r="K30" s="90">
        <f t="shared" si="5"/>
        <v>0</v>
      </c>
      <c r="L30" s="90">
        <f t="shared" si="6"/>
        <v>0</v>
      </c>
      <c r="M30" s="90">
        <f t="shared" si="7"/>
        <v>0</v>
      </c>
      <c r="N30" s="90">
        <f t="shared" si="8"/>
        <v>0</v>
      </c>
      <c r="O30" s="33">
        <f t="shared" si="9"/>
        <v>0</v>
      </c>
    </row>
    <row r="31" spans="1:15" ht="15" thickBot="1" x14ac:dyDescent="0.35">
      <c r="B31" s="109"/>
      <c r="C31" s="97" t="s">
        <v>16</v>
      </c>
      <c r="D31" s="98"/>
      <c r="E31" s="99"/>
      <c r="F31" s="29">
        <v>0</v>
      </c>
      <c r="H31" s="26" t="s">
        <v>30</v>
      </c>
      <c r="I31" s="33">
        <f>SUM(I24:I30)</f>
        <v>0</v>
      </c>
      <c r="J31" s="33">
        <f t="shared" ref="J31:N31" si="10">SUM(J24:J30)</f>
        <v>0</v>
      </c>
      <c r="K31" s="33">
        <f t="shared" si="10"/>
        <v>0</v>
      </c>
      <c r="L31" s="33">
        <f t="shared" si="10"/>
        <v>0</v>
      </c>
      <c r="M31" s="33">
        <f t="shared" si="10"/>
        <v>0</v>
      </c>
      <c r="N31" s="33">
        <f t="shared" si="10"/>
        <v>0</v>
      </c>
      <c r="O31" s="33">
        <f>SUM(O24:O30)</f>
        <v>0</v>
      </c>
    </row>
    <row r="32" spans="1:15" x14ac:dyDescent="0.3">
      <c r="B32" s="109"/>
      <c r="C32" s="112" t="s">
        <v>21</v>
      </c>
      <c r="D32" s="17" t="s">
        <v>38</v>
      </c>
      <c r="E32" s="17"/>
      <c r="F32" s="29">
        <v>0</v>
      </c>
    </row>
    <row r="33" spans="1:15" x14ac:dyDescent="0.3">
      <c r="B33" s="109"/>
      <c r="C33" s="113"/>
      <c r="D33" s="17" t="s">
        <v>17</v>
      </c>
      <c r="E33" s="17"/>
      <c r="F33" s="29">
        <v>0</v>
      </c>
    </row>
    <row r="34" spans="1:15" x14ac:dyDescent="0.3">
      <c r="B34" s="110"/>
      <c r="C34" s="113"/>
      <c r="D34" s="17" t="s">
        <v>18</v>
      </c>
      <c r="E34" s="17"/>
      <c r="F34" s="29">
        <v>0</v>
      </c>
    </row>
    <row r="35" spans="1:15" ht="16.2" thickBot="1" x14ac:dyDescent="0.35">
      <c r="B35" s="110"/>
      <c r="C35" s="113"/>
      <c r="D35" s="107" t="s">
        <v>78</v>
      </c>
      <c r="E35" s="99"/>
      <c r="F35" s="29">
        <v>0</v>
      </c>
      <c r="H35" s="70" t="s">
        <v>74</v>
      </c>
      <c r="I35" s="71"/>
      <c r="J35" s="72"/>
      <c r="K35" s="72"/>
      <c r="L35" s="72"/>
      <c r="M35" s="72"/>
      <c r="N35" s="72"/>
      <c r="O35" s="73"/>
    </row>
    <row r="36" spans="1:15" ht="15" thickTop="1" x14ac:dyDescent="0.3">
      <c r="B36" s="111"/>
      <c r="C36" s="114" t="s">
        <v>39</v>
      </c>
      <c r="D36" s="115"/>
      <c r="E36" s="115"/>
      <c r="F36" s="30">
        <f>SUM(F30:F35)</f>
        <v>0</v>
      </c>
      <c r="H36" s="74"/>
      <c r="I36" s="75" t="s">
        <v>52</v>
      </c>
      <c r="J36" s="75"/>
      <c r="K36" s="75" t="s">
        <v>53</v>
      </c>
      <c r="L36" s="75" t="s">
        <v>54</v>
      </c>
      <c r="M36" s="75" t="s">
        <v>55</v>
      </c>
      <c r="N36" s="95" t="s">
        <v>56</v>
      </c>
      <c r="O36" s="96" t="s">
        <v>57</v>
      </c>
    </row>
    <row r="37" spans="1:15" x14ac:dyDescent="0.3">
      <c r="B37" s="97" t="s">
        <v>19</v>
      </c>
      <c r="C37" s="98"/>
      <c r="D37" s="98"/>
      <c r="E37" s="99"/>
      <c r="F37" s="30">
        <f>SUM(F29,F36)</f>
        <v>0</v>
      </c>
      <c r="H37" s="76" t="s">
        <v>58</v>
      </c>
      <c r="I37" s="77">
        <v>0</v>
      </c>
      <c r="J37" s="78" t="s">
        <v>59</v>
      </c>
      <c r="K37" s="79">
        <v>0</v>
      </c>
      <c r="L37" s="80">
        <f>IF(I37&lt;=0, ,I37/K37)</f>
        <v>0</v>
      </c>
      <c r="M37" s="81">
        <v>5</v>
      </c>
      <c r="N37" s="91">
        <f>IF(K37&gt;M37,I37-(K37-M37)*L37,IF(K37&lt;M37,L37*K37,K37*L37))</f>
        <v>0</v>
      </c>
      <c r="O37" s="92">
        <f>N37-I37</f>
        <v>0</v>
      </c>
    </row>
    <row r="38" spans="1:15" x14ac:dyDescent="0.3">
      <c r="B38" s="97" t="s">
        <v>41</v>
      </c>
      <c r="C38" s="98"/>
      <c r="D38" s="98"/>
      <c r="E38" s="99"/>
      <c r="F38" s="30">
        <f>INT(F37*0.25)</f>
        <v>0</v>
      </c>
      <c r="H38" s="76" t="s">
        <v>60</v>
      </c>
      <c r="I38" s="77">
        <v>0</v>
      </c>
      <c r="J38" s="78" t="s">
        <v>61</v>
      </c>
      <c r="K38" s="79">
        <v>0</v>
      </c>
      <c r="L38" s="80">
        <f>IF(I38&lt;=0, ,I38/K38)</f>
        <v>0</v>
      </c>
      <c r="M38" s="81">
        <v>5</v>
      </c>
      <c r="N38" s="91">
        <f>IF(K38&gt;M38,I38-(K38-M38)*L38,IF(K38&lt;M38,L38*K38,K38*L38))</f>
        <v>0</v>
      </c>
      <c r="O38" s="92">
        <f>N38-I38</f>
        <v>0</v>
      </c>
    </row>
    <row r="39" spans="1:15" x14ac:dyDescent="0.3">
      <c r="B39" s="97" t="s">
        <v>20</v>
      </c>
      <c r="C39" s="98"/>
      <c r="D39" s="98"/>
      <c r="E39" s="99"/>
      <c r="F39" s="30">
        <v>0</v>
      </c>
      <c r="H39" s="76" t="s">
        <v>62</v>
      </c>
      <c r="I39" s="77">
        <v>0</v>
      </c>
      <c r="J39" s="78" t="s">
        <v>63</v>
      </c>
      <c r="K39" s="79">
        <v>0</v>
      </c>
      <c r="L39" s="80">
        <f t="shared" ref="L39:L41" si="11">IF(I39&lt;=0, ,I39/K39)</f>
        <v>0</v>
      </c>
      <c r="M39" s="81">
        <v>5</v>
      </c>
      <c r="N39" s="91">
        <f t="shared" ref="N39:N41" si="12">IF(K39&gt;M39,I39-(K39-M39)*L39,IF(K39&lt;M39,L39*K39,K39*L39))</f>
        <v>0</v>
      </c>
      <c r="O39" s="92">
        <f t="shared" ref="O39:O41" si="13">N39-I39</f>
        <v>0</v>
      </c>
    </row>
    <row r="40" spans="1:15" x14ac:dyDescent="0.3">
      <c r="B40" s="97" t="s">
        <v>42</v>
      </c>
      <c r="C40" s="98"/>
      <c r="D40" s="98"/>
      <c r="E40" s="99"/>
      <c r="F40" s="30">
        <v>0</v>
      </c>
      <c r="H40" s="76" t="s">
        <v>64</v>
      </c>
      <c r="I40" s="77">
        <v>0</v>
      </c>
      <c r="J40" s="78" t="s">
        <v>65</v>
      </c>
      <c r="K40" s="79">
        <v>0</v>
      </c>
      <c r="L40" s="80">
        <f t="shared" si="11"/>
        <v>0</v>
      </c>
      <c r="M40" s="81">
        <v>5</v>
      </c>
      <c r="N40" s="91">
        <f t="shared" si="12"/>
        <v>0</v>
      </c>
      <c r="O40" s="92">
        <f t="shared" si="13"/>
        <v>0</v>
      </c>
    </row>
    <row r="41" spans="1:15" ht="15" thickBot="1" x14ac:dyDescent="0.35">
      <c r="B41" s="104" t="s">
        <v>43</v>
      </c>
      <c r="C41" s="105"/>
      <c r="D41" s="105"/>
      <c r="E41" s="106"/>
      <c r="F41" s="59">
        <f>SUM(F37:F40)</f>
        <v>0</v>
      </c>
      <c r="H41" s="76" t="s">
        <v>66</v>
      </c>
      <c r="I41" s="82">
        <v>0</v>
      </c>
      <c r="J41" s="83" t="s">
        <v>67</v>
      </c>
      <c r="K41" s="84">
        <v>0</v>
      </c>
      <c r="L41" s="80">
        <f t="shared" si="11"/>
        <v>0</v>
      </c>
      <c r="M41" s="81">
        <v>5</v>
      </c>
      <c r="N41" s="91">
        <f t="shared" si="12"/>
        <v>0</v>
      </c>
      <c r="O41" s="92">
        <f t="shared" si="13"/>
        <v>0</v>
      </c>
    </row>
    <row r="42" spans="1:15" ht="15" thickBot="1" x14ac:dyDescent="0.35">
      <c r="B42" s="104" t="s">
        <v>44</v>
      </c>
      <c r="C42" s="105"/>
      <c r="D42" s="105"/>
      <c r="E42" s="106"/>
      <c r="F42" s="60">
        <f>SUM(F41)</f>
        <v>0</v>
      </c>
      <c r="H42" s="85"/>
      <c r="I42" s="86">
        <f>SUM(I37:I41)</f>
        <v>0</v>
      </c>
      <c r="J42" s="87"/>
      <c r="K42" s="87"/>
      <c r="L42" s="88">
        <f>SUM(L37:L41)</f>
        <v>0</v>
      </c>
      <c r="M42" s="87"/>
      <c r="N42" s="93">
        <f>SUM(N37:N41)</f>
        <v>0</v>
      </c>
      <c r="O42" s="94">
        <f>SUM(O37:O41)</f>
        <v>0</v>
      </c>
    </row>
    <row r="43" spans="1:15" ht="15" thickTop="1" x14ac:dyDescent="0.3"/>
    <row r="44" spans="1:15" x14ac:dyDescent="0.3">
      <c r="A44" s="18"/>
      <c r="B44" s="18"/>
      <c r="C44" s="18"/>
      <c r="D44" s="18"/>
      <c r="E44" s="18"/>
    </row>
    <row r="45" spans="1:15" x14ac:dyDescent="0.3">
      <c r="A45" s="18" t="s">
        <v>73</v>
      </c>
      <c r="B45" s="18"/>
      <c r="C45" s="18"/>
      <c r="D45" s="18"/>
      <c r="E45" s="18"/>
      <c r="J45" t="s">
        <v>76</v>
      </c>
    </row>
    <row r="46" spans="1:15" x14ac:dyDescent="0.3">
      <c r="A46" s="18"/>
      <c r="B46" s="18"/>
      <c r="C46" s="18"/>
      <c r="D46" s="18"/>
      <c r="E46" s="18"/>
      <c r="J46" s="89" t="s">
        <v>68</v>
      </c>
      <c r="K46" s="2"/>
    </row>
    <row r="47" spans="1:15" x14ac:dyDescent="0.3">
      <c r="A47" s="18"/>
      <c r="B47" s="18"/>
      <c r="C47" s="18"/>
      <c r="D47" s="18"/>
      <c r="E47" s="18"/>
      <c r="J47" t="s">
        <v>69</v>
      </c>
    </row>
    <row r="48" spans="1:15" x14ac:dyDescent="0.3">
      <c r="J48" t="s">
        <v>70</v>
      </c>
    </row>
    <row r="49" spans="10:10" x14ac:dyDescent="0.3">
      <c r="J49" t="s">
        <v>71</v>
      </c>
    </row>
    <row r="50" spans="10:10" x14ac:dyDescent="0.3">
      <c r="J50" t="s">
        <v>72</v>
      </c>
    </row>
  </sheetData>
  <mergeCells count="17">
    <mergeCell ref="B42:E42"/>
    <mergeCell ref="B39:E39"/>
    <mergeCell ref="B40:E40"/>
    <mergeCell ref="B41:E41"/>
    <mergeCell ref="D35:E35"/>
    <mergeCell ref="B24:B36"/>
    <mergeCell ref="B37:E37"/>
    <mergeCell ref="B38:E38"/>
    <mergeCell ref="C32:C35"/>
    <mergeCell ref="C24:C28"/>
    <mergeCell ref="C29:E29"/>
    <mergeCell ref="C36:E36"/>
    <mergeCell ref="C30:E30"/>
    <mergeCell ref="C31:E31"/>
    <mergeCell ref="H22:O22"/>
    <mergeCell ref="A22:F22"/>
    <mergeCell ref="B23:E23"/>
  </mergeCells>
  <phoneticPr fontId="17" type="noConversion"/>
  <conditionalFormatting sqref="N12">
    <cfRule type="cellIs" dxfId="2" priority="4" operator="greaterThan">
      <formula>60</formula>
    </cfRule>
  </conditionalFormatting>
  <conditionalFormatting sqref="O37:O41">
    <cfRule type="cellIs" dxfId="1" priority="2" operator="lessThan">
      <formula>0</formula>
    </cfRule>
  </conditionalFormatting>
  <conditionalFormatting sqref="O42">
    <cfRule type="cellIs" dxfId="0" priority="1" operator="lessThan">
      <formula>0</formula>
    </cfRule>
  </conditionalFormatting>
  <hyperlinks>
    <hyperlink ref="A23" r:id="rId1"/>
  </hyperlinks>
  <printOptions horizontalCentered="1" verticalCentered="1"/>
  <pageMargins left="0" right="0" top="0" bottom="0" header="0" footer="0"/>
  <pageSetup paperSize="9" scale="170" orientation="landscape" r:id="rId2"/>
  <legacyDrawing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ERC-StG Budget Table</vt:lpstr>
      <vt:lpstr>'ERC-StG Budget Table'!Druckbereich</vt:lpstr>
    </vt:vector>
  </TitlesOfParts>
  <Company>Universitaet Wien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Schaschl</dc:creator>
  <cp:lastModifiedBy>harald schwab</cp:lastModifiedBy>
  <cp:lastPrinted>2014-02-19T14:29:26Z</cp:lastPrinted>
  <dcterms:created xsi:type="dcterms:W3CDTF">2014-01-28T13:41:18Z</dcterms:created>
  <dcterms:modified xsi:type="dcterms:W3CDTF">2016-04-17T18:39:03Z</dcterms:modified>
</cp:coreProperties>
</file>